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ССДТУиИТ\Мельников К.М\ПЭО\"/>
    </mc:Choice>
  </mc:AlternateContent>
  <xr:revisionPtr revIDLastSave="0" documentId="8_{26B7B0AE-08EA-4AA6-9B76-BD1AF202CC7A}" xr6:coauthVersionLast="47" xr6:coauthVersionMax="47" xr10:uidLastSave="{00000000-0000-0000-0000-000000000000}"/>
  <bookViews>
    <workbookView xWindow="-120" yWindow="-120" windowWidth="29040" windowHeight="15720" xr2:uid="{E155BD8B-E937-4D47-8D54-2D223256819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8" i="1" l="1"/>
  <c r="M167" i="1"/>
  <c r="K167" i="1"/>
  <c r="M166" i="1"/>
  <c r="L166" i="1"/>
  <c r="K166" i="1"/>
  <c r="J166" i="1"/>
  <c r="I166" i="1"/>
  <c r="M165" i="1"/>
  <c r="K165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A157" i="1"/>
  <c r="A158" i="1" s="1"/>
  <c r="A159" i="1" s="1"/>
  <c r="A160" i="1" s="1"/>
  <c r="A161" i="1" s="1"/>
  <c r="A162" i="1" s="1"/>
  <c r="A163" i="1" s="1"/>
  <c r="M156" i="1"/>
  <c r="K156" i="1"/>
  <c r="M155" i="1"/>
  <c r="K155" i="1"/>
  <c r="L154" i="1"/>
  <c r="J154" i="1"/>
  <c r="I154" i="1"/>
  <c r="F154" i="1"/>
  <c r="E154" i="1"/>
  <c r="M153" i="1"/>
  <c r="K153" i="1"/>
  <c r="M152" i="1"/>
  <c r="K152" i="1"/>
  <c r="M151" i="1"/>
  <c r="K151" i="1"/>
  <c r="M150" i="1"/>
  <c r="K150" i="1"/>
  <c r="M149" i="1"/>
  <c r="K149" i="1"/>
  <c r="A149" i="1"/>
  <c r="A150" i="1" s="1"/>
  <c r="A151" i="1" s="1"/>
  <c r="A152" i="1" s="1"/>
  <c r="A153" i="1" s="1"/>
  <c r="M148" i="1"/>
  <c r="K148" i="1"/>
  <c r="L147" i="1"/>
  <c r="J147" i="1"/>
  <c r="I147" i="1"/>
  <c r="F147" i="1"/>
  <c r="E147" i="1"/>
  <c r="M146" i="1"/>
  <c r="K146" i="1"/>
  <c r="M145" i="1"/>
  <c r="K145" i="1"/>
  <c r="M144" i="1"/>
  <c r="K144" i="1"/>
  <c r="M143" i="1"/>
  <c r="K143" i="1"/>
  <c r="M142" i="1"/>
  <c r="K142" i="1"/>
  <c r="L141" i="1"/>
  <c r="J141" i="1"/>
  <c r="I141" i="1"/>
  <c r="F141" i="1"/>
  <c r="E141" i="1"/>
  <c r="M140" i="1"/>
  <c r="K140" i="1"/>
  <c r="M139" i="1"/>
  <c r="M138" i="1"/>
  <c r="K138" i="1"/>
  <c r="M137" i="1"/>
  <c r="K137" i="1"/>
  <c r="M136" i="1"/>
  <c r="M135" i="1"/>
  <c r="K135" i="1"/>
  <c r="M134" i="1"/>
  <c r="K134" i="1"/>
  <c r="M133" i="1"/>
  <c r="K133" i="1"/>
  <c r="M132" i="1"/>
  <c r="K132" i="1"/>
  <c r="A132" i="1"/>
  <c r="A133" i="1" s="1"/>
  <c r="A134" i="1" s="1"/>
  <c r="A135" i="1" s="1"/>
  <c r="A136" i="1" s="1"/>
  <c r="A137" i="1" s="1"/>
  <c r="A138" i="1" s="1"/>
  <c r="A139" i="1" s="1"/>
  <c r="A140" i="1" s="1"/>
  <c r="M131" i="1"/>
  <c r="K131" i="1"/>
  <c r="K130" i="1" s="1"/>
  <c r="J130" i="1"/>
  <c r="I130" i="1"/>
  <c r="F130" i="1"/>
  <c r="E130" i="1"/>
  <c r="M129" i="1"/>
  <c r="K129" i="1"/>
  <c r="M128" i="1"/>
  <c r="K128" i="1"/>
  <c r="M127" i="1"/>
  <c r="K127" i="1"/>
  <c r="M126" i="1"/>
  <c r="K126" i="1"/>
  <c r="M125" i="1"/>
  <c r="K125" i="1"/>
  <c r="M124" i="1"/>
  <c r="M122" i="1" s="1"/>
  <c r="K124" i="1"/>
  <c r="A124" i="1"/>
  <c r="A125" i="1" s="1"/>
  <c r="A126" i="1" s="1"/>
  <c r="A127" i="1" s="1"/>
  <c r="A128" i="1" s="1"/>
  <c r="A129" i="1" s="1"/>
  <c r="M123" i="1"/>
  <c r="K123" i="1"/>
  <c r="J122" i="1"/>
  <c r="I122" i="1"/>
  <c r="F122" i="1"/>
  <c r="E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M96" i="1"/>
  <c r="K96" i="1"/>
  <c r="J95" i="1"/>
  <c r="I95" i="1"/>
  <c r="F95" i="1"/>
  <c r="E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M78" i="1"/>
  <c r="K78" i="1"/>
  <c r="N77" i="1"/>
  <c r="L77" i="1"/>
  <c r="J77" i="1"/>
  <c r="I77" i="1"/>
  <c r="F77" i="1"/>
  <c r="E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K64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M66" i="1"/>
  <c r="K66" i="1"/>
  <c r="M65" i="1"/>
  <c r="K65" i="1"/>
  <c r="J64" i="1"/>
  <c r="I64" i="1"/>
  <c r="F64" i="1"/>
  <c r="E64" i="1"/>
  <c r="M63" i="1"/>
  <c r="K63" i="1"/>
  <c r="M62" i="1"/>
  <c r="K62" i="1"/>
  <c r="M61" i="1"/>
  <c r="K61" i="1"/>
  <c r="M60" i="1"/>
  <c r="K60" i="1"/>
  <c r="M58" i="1"/>
  <c r="K58" i="1"/>
  <c r="M57" i="1"/>
  <c r="K57" i="1"/>
  <c r="M56" i="1"/>
  <c r="K56" i="1"/>
  <c r="M55" i="1"/>
  <c r="K55" i="1"/>
  <c r="M54" i="1"/>
  <c r="K54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M53" i="1"/>
  <c r="K53" i="1"/>
  <c r="N52" i="1"/>
  <c r="N164" i="1" s="1"/>
  <c r="N169" i="1" s="1"/>
  <c r="L52" i="1"/>
  <c r="J52" i="1"/>
  <c r="I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L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L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M11" i="1"/>
  <c r="K11" i="1"/>
  <c r="J10" i="1"/>
  <c r="J164" i="1" s="1"/>
  <c r="J169" i="1" s="1"/>
  <c r="I10" i="1"/>
  <c r="I164" i="1" s="1"/>
  <c r="I169" i="1" s="1"/>
  <c r="K95" i="1" l="1"/>
  <c r="M141" i="1"/>
  <c r="M10" i="1"/>
  <c r="M164" i="1" s="1"/>
  <c r="M169" i="1" s="1"/>
  <c r="K52" i="1"/>
  <c r="M95" i="1"/>
  <c r="M130" i="1"/>
  <c r="K147" i="1"/>
  <c r="M154" i="1"/>
  <c r="L164" i="1"/>
  <c r="M52" i="1"/>
  <c r="M77" i="1"/>
  <c r="K122" i="1"/>
  <c r="K154" i="1"/>
  <c r="K10" i="1"/>
  <c r="K164" i="1" s="1"/>
  <c r="K141" i="1"/>
  <c r="M147" i="1"/>
  <c r="M64" i="1"/>
  <c r="K77" i="1"/>
  <c r="K169" i="1"/>
</calcChain>
</file>

<file path=xl/sharedStrings.xml><?xml version="1.0" encoding="utf-8"?>
<sst xmlns="http://schemas.openxmlformats.org/spreadsheetml/2006/main" count="373" uniqueCount="209">
  <si>
    <t>Приложение 1 (форма 21)</t>
  </si>
  <si>
    <t xml:space="preserve">к правилам формирования тарифов </t>
  </si>
  <si>
    <t>ОТЧЕТ  об исполнении инвестиционной программы  за 2024год  субъекта естественной монополии ТОО "Межрегионэнерготранзит"</t>
  </si>
  <si>
    <t>Вид деятельности: передача электрической энергии</t>
  </si>
  <si>
    <t>№ п/п</t>
  </si>
  <si>
    <t>Информация о плановых и фактических объемах предоставления регулируемых услуг (товаров, работ)</t>
  </si>
  <si>
    <t>Отчет о прибылях и убытках</t>
  </si>
  <si>
    <t>Сумма инвестиционной программы тыс. тенге</t>
  </si>
  <si>
    <t>Информация о фактических условиях и размерах  финансирования инвестиционной программы , тыс. тенге</t>
  </si>
  <si>
    <t>Наименование регулируемых услуг (товаров, работ) и обслуживаемая территория</t>
  </si>
  <si>
    <t>Наименование мероприятий инвестиционной программы</t>
  </si>
  <si>
    <t>Ед. изм.</t>
  </si>
  <si>
    <t>Количество</t>
  </si>
  <si>
    <t>Период предоставления услуги в рамках инвестиционной программы (проекта)</t>
  </si>
  <si>
    <t>Собственные средства</t>
  </si>
  <si>
    <t>Заемные средства</t>
  </si>
  <si>
    <t>Бюджетные сред-ства</t>
  </si>
  <si>
    <t>План</t>
  </si>
  <si>
    <t>Факт</t>
  </si>
  <si>
    <t>Откло-нение</t>
  </si>
  <si>
    <t>Причины отклонения</t>
  </si>
  <si>
    <t>Аморти-зация</t>
  </si>
  <si>
    <t>Прибыль</t>
  </si>
  <si>
    <t>2</t>
  </si>
  <si>
    <t>Услуги по передаче  электрической энергии, Костанайская область</t>
  </si>
  <si>
    <t>В  том числе со сроком исполнения до 31 декабря 2024 года</t>
  </si>
  <si>
    <t>2024 год</t>
  </si>
  <si>
    <t>I.</t>
  </si>
  <si>
    <t>Реконструкция и замена оборудования подстанций</t>
  </si>
  <si>
    <t>Реконструкция ПС Мичурина (замена Т-1 6300 кВА на 10000 кВА)</t>
  </si>
  <si>
    <t>шт.</t>
  </si>
  <si>
    <t>Реконструкция ПС Тургеновка (замена Т-2 1,0 МВА на 2,5 МВА)</t>
  </si>
  <si>
    <t>Реконструкция ПС Докучаевка (замена Т-2 110/35/10 6,3 МВА на 35/10 4,0 МВА)</t>
  </si>
  <si>
    <t>Реконструкция ПС35/10 Заречная ОПХ (замена Т-2 4,0 МВА на 6,3 МВА, замена КРУН-10)</t>
  </si>
  <si>
    <t>Реконструкция ПС Михайловка (ОРУ-35 кВ замена ИОС-35)</t>
  </si>
  <si>
    <t>Реконструкция ПС Костряковка (ОРУ-35 кВ замена ИОС-35, вводов ВВФ-35)</t>
  </si>
  <si>
    <t>Реконструкция ПС Районная (ОРУ-35 кВ замена ИОС-35, вводов ВВФ-35)</t>
  </si>
  <si>
    <t>Реконструкция ПС Ю-Западная (замена покрышек ПВмО-110 на ВМТ)</t>
  </si>
  <si>
    <t>Реконструкция ПС Урицкая (замена покрышек ПВмО-110 на ВМТ, замена ЗНОМ-35-6шт., НАМИ-10-2шт.)</t>
  </si>
  <si>
    <t>Реконструкция ПС Новоильиновка (ОРУ-35 кВ - замена ИОС-35, вводов ВВФ-35, Т-1,2 - замена ИПТ-35, задвижек, ТСП )</t>
  </si>
  <si>
    <t>Реконструкция ПСТ 110/35/10 кВ "Святогорка-Карасу (Восток)" (установка ШОТ - 1шт., замена ЗНОМ-35-3шт.)</t>
  </si>
  <si>
    <t>Реконструкция ПС-220 кВ Заречная (замена панелей РЗА отх.ЛЭП-35 кВ, замена покрышек ПВмО-18 шт, аккумуляторная)</t>
  </si>
  <si>
    <t>Реконструкция СДТУ ПСТ 220/110/35/10 кВ "Заречная"</t>
  </si>
  <si>
    <t>Реконструкция ПСТ 35/10 кВ "Карасу" (замена МПУ Сириус - 1 шт+ТМГ-1 шт.)</t>
  </si>
  <si>
    <t>Реконструкция РЗА ПСТ 110/10 кВ "Глубокий ввод" (замена МПУ МИКОМ на МПУ Сириус - 2 шт)</t>
  </si>
  <si>
    <t>Реконструкция ПСТ 110/10 кВ "Городская" (Замена МПУ Сириус - 3 шт, замена ТТ-10 кВ - 6 шт)</t>
  </si>
  <si>
    <t>Реконструкция РП 10/0,4 кВ "РП-12 ЦУМ" (замена МПУ Орион на МПУ Сириус - 3 шт.)</t>
  </si>
  <si>
    <t>Реконструкция ПСТ 110/35/10 кВ "Южная" (замена ЗНОМ-35 - 3 шт)</t>
  </si>
  <si>
    <t>Реконструкция ПСТ 35/10 кВ "Ливановка" (замена НТМИ-10 на НАМИ-10 - 2 шт)</t>
  </si>
  <si>
    <t>Реконструкция ПСТ 110/10 кВ "Перелески" (замена НТМИ-10 на НАМИ-10 - 2 шт)</t>
  </si>
  <si>
    <t>Реконструкция ПСТ 110/35/10 кВ "Приаятская ПТФ" (замена НТМИ-10 на НАМИ-10 - 2 шт)</t>
  </si>
  <si>
    <t>Реконструкция ПСТ 35/6 кВ "Прибрежная" (замена НТМИ-6 - 1 шт)</t>
  </si>
  <si>
    <t>Реконструкция ПСТ 35/10/6 кВ "Перцевка" (замена НТМИ-6 - 1 шт)</t>
  </si>
  <si>
    <r>
      <t>Замена плит перекрытия на 4-х ПСТ - 100 шт ("</t>
    </r>
    <r>
      <rPr>
        <sz val="9"/>
        <rFont val="Times New Roman"/>
        <family val="1"/>
        <charset val="204"/>
      </rPr>
      <t>Тарановка", "Орджоникидзе", "Приаятская ПТФ", "Глебовка")</t>
    </r>
  </si>
  <si>
    <t>Замена счетчиков в цепях учета СН ПС</t>
  </si>
  <si>
    <t>Замена счетчиков в цепях АСКУЭ (Меркурий)</t>
  </si>
  <si>
    <t>Замена светильников с лампами ДРЛ на светодиодные</t>
  </si>
  <si>
    <t>Замена трансформатора собственных нужд на ПСТ 35/10 "Майская"</t>
  </si>
  <si>
    <t>Строительство КТП №5</t>
  </si>
  <si>
    <t>Строительство КТП №6</t>
  </si>
  <si>
    <t>Строительство КТП №2</t>
  </si>
  <si>
    <t>Реконструкция СДТУ ПСТ 110/10 кВ "Глубокий ввод" (замена шкафа контроллера телемеханики)</t>
  </si>
  <si>
    <t>Замена датчиков-преобразователей телеизмерений на ПСТ</t>
  </si>
  <si>
    <t>Реконструкция ПСТ 110/10 кВ "Успеновка" (замена изоляторов ИОС-110 кВ на полимерные ОСК-110 - 30 шт.)</t>
  </si>
  <si>
    <t>Реконструкция ПСТ 110/35/10 кВ "Джаркуль" (замена комплектов ЗИП с дугогасительными камерами на МВ-35 кВ - 2 комплекта)</t>
  </si>
  <si>
    <t>Реконструкция ПСТ 35/10 кВ "Докучаева" (замена ТТ-10 - 2шт., ОПН-10-35-12шт.)</t>
  </si>
  <si>
    <t>Реконструкция ПСТ 110/35/10 кВ "Большая Чураковка" (замена ТТ-10 - 8 шт., замена комплектов ЗИП-2 шт.)</t>
  </si>
  <si>
    <t>Реконструкция ПСТ 35/10 кВ "Россия" (замена ТТ-10 - 2шт., ОПН-10-35-12шт.)</t>
  </si>
  <si>
    <t>Замена измерительных трансформаторов тока 10 кВ на трансформаторы тока с литой изоляцией</t>
  </si>
  <si>
    <t>Замена вентильных разрядников РВ0-10 кВ и РВС-35 кВ на ограничители перенапряжений ОПН-10, ОПН-35 на 20 ПСТ</t>
  </si>
  <si>
    <t>102/105</t>
  </si>
  <si>
    <t>Реконструкция ПС-220 кВ "Приуралльская" (щитовые приборы)</t>
  </si>
  <si>
    <t>II.</t>
  </si>
  <si>
    <t>Восстановление оборудования ЛЭП</t>
  </si>
  <si>
    <t>Реконструкция ВЛ-35 кВ Тобол - Колос (замена стоек СНвС на СВ-164 - 101 шт., замена изнош.провода)</t>
  </si>
  <si>
    <t>км</t>
  </si>
  <si>
    <t>Реконструкция ВЛ-110 кВ Заречная - Владимировка (замена стоек - 27 шт. - данные стойки закуплены в 2023 году и вычтены из суммы затрат)</t>
  </si>
  <si>
    <t>Реконструкция ВЛ-110 кВ Центральная - Южная-1,2 (замена провода и грозотроса 5,7 км две цепи + замена СК-26-4 шт. - данные стойки закуплены в 2023 году и вычтены из суммы затрат)</t>
  </si>
  <si>
    <t>Реконструкция ВЛ-35 кВ Заход № 1 на ПС-35/10 кВ "Районная"</t>
  </si>
  <si>
    <t>Реконструкция ВЛ-35 кВ Заход № 2 на ПС-35/10 кВ "Районная"</t>
  </si>
  <si>
    <t>Реконструкция ВЛ-10 кВ Кустанайская-ЦРТ (ЛЭП-10 кВ "Кустанайское Пожарное Депо") (замена участка голого провода 10 кВ на СИП-10 кВ)</t>
  </si>
  <si>
    <t>Реконструкция ВЛ-10 кВ Костанайская - Пождепо (замена участка голого провода 10 кВ на СИП-10 кВ)</t>
  </si>
  <si>
    <t>Реконструкция ЛЭП-35 кВ "Волгоградская - Жаильма" (замена стоек и изношенного провода)</t>
  </si>
  <si>
    <t>Реконструкция ЛЭП-0,4 кВ "Урицк-Рыбное" (замена голого провода на СИП)</t>
  </si>
  <si>
    <t xml:space="preserve">Оформление документов для выноса ВЛ-110 кВ "Качары-У.Барак" (геология, проект, ОВОС, экспертиза) </t>
  </si>
  <si>
    <t xml:space="preserve">Приобретение стоек СК-22 Приобретение стоек СК-22 для строительства выноса участка ЛЭП-110 кВ "Качары-Улькенбарак" из зоны затопления </t>
  </si>
  <si>
    <t>III.</t>
  </si>
  <si>
    <t>Капитальный ремонт, реконструкция зданий и сооружений</t>
  </si>
  <si>
    <t>Замена кровли на ЗРУ ПС Северная</t>
  </si>
  <si>
    <t>Замена кровли на здании склада аварийного запаса</t>
  </si>
  <si>
    <t>Замена кровли на Производственном здании (склад материалов)</t>
  </si>
  <si>
    <t>Ремонт здания Цех ремонта счетчиков</t>
  </si>
  <si>
    <t>Приобретение модульных ОПУ</t>
  </si>
  <si>
    <t>Гараж №2 на 10 автомашин</t>
  </si>
  <si>
    <t>Замена шиферной кровли на РПБ Карасу (2 здания)</t>
  </si>
  <si>
    <t>Ремонтно-механическая мастерская Бокс № 1 (реконструкция водоснабжения, канализация)</t>
  </si>
  <si>
    <t>Здание МП ПСТ "Урожайная" (реконструкция отопления и водоснабжения)</t>
  </si>
  <si>
    <t>Служебно-бытовой корпус (ЛЭПБ РПБ) (замена окон, элементов теплоснабжения)</t>
  </si>
  <si>
    <t>Фундамент под станок в РПБ</t>
  </si>
  <si>
    <t>Служебно-бытовой корпус, ул.Киевская, 22 (замена потолочного покрытия)</t>
  </si>
  <si>
    <t>произв необходимость</t>
  </si>
  <si>
    <t>IV.</t>
  </si>
  <si>
    <t>Приобретение и замена приборов</t>
  </si>
  <si>
    <t>Аппарат испытаний трансформаторного масла АИМ-90</t>
  </si>
  <si>
    <t>Замена радиостанций в Мендыкар., Карасусском, Наурзумском, Октябрьском, Денисовском ЛПУ, на авто</t>
  </si>
  <si>
    <t>компл</t>
  </si>
  <si>
    <t>Комплект поисковый кабельный</t>
  </si>
  <si>
    <t>Прибор контроля выключателей ПКВ-М7</t>
  </si>
  <si>
    <t>Микроомметр ИКС-30А</t>
  </si>
  <si>
    <t>Микроомметр МКИ-100</t>
  </si>
  <si>
    <t>Мегаомметр Е6-32</t>
  </si>
  <si>
    <t>Измеритель электрической емкости HFJS-8003С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</si>
  <si>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</si>
  <si>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Миллиомметр  МИКО-9А</t>
  </si>
  <si>
    <t>Комплекс трассопоисковый МИР РД8200</t>
  </si>
  <si>
    <t>Антенный анализатор (для отыскания повреждений на антеннах радиосвязи)</t>
  </si>
  <si>
    <t>Портативный анализатор спектра сигналов</t>
  </si>
  <si>
    <t>РЕТОМ-21</t>
  </si>
  <si>
    <t>Микроомметр МКИ-200</t>
  </si>
  <si>
    <t>Вольтамперфазометр  ПАРМА ВАФ-А(С)-2</t>
  </si>
  <si>
    <t>Замена ретранслятора (репитора) для Аулиекольского и Наурзумского участков</t>
  </si>
  <si>
    <t>Ремонт хроматографа</t>
  </si>
  <si>
    <t>V.</t>
  </si>
  <si>
    <t>Оснащение рабочих мест</t>
  </si>
  <si>
    <t>Генератор резервного электропитания для ЛАЗ (без АВР) - Караб.ОДГ, Денис.ОДГ, Камыс.ОДГ</t>
  </si>
  <si>
    <t>Генератор резервного электропитания для ЛАЗ (без АВР) - ПС Дружба</t>
  </si>
  <si>
    <t xml:space="preserve">Кондиционер настенный </t>
  </si>
  <si>
    <t>Насос фекальный чугун 0,75 кВт/20м3/час/13м</t>
  </si>
  <si>
    <t>Ножницы листовые кривошипные НГ 13</t>
  </si>
  <si>
    <t>Генератор бензиновый ALTECO PROFESSIONAL AGG 8000E2(6,5/7 КВТ)</t>
  </si>
  <si>
    <t>Компрессор типа СБ4</t>
  </si>
  <si>
    <t>Лодка моторная надувная HD-330</t>
  </si>
  <si>
    <t>Мотопомпа</t>
  </si>
  <si>
    <t>Станок сверлильный</t>
  </si>
  <si>
    <t>Бензопила</t>
  </si>
  <si>
    <t>Приспособление для скручивания соединителей типа МИ-230А</t>
  </si>
  <si>
    <t>Гайковерт DCF892P2T-QW DeWALT</t>
  </si>
  <si>
    <t>Лестница приставная ЛПР-22,0</t>
  </si>
  <si>
    <t>Плазморез 220В</t>
  </si>
  <si>
    <t xml:space="preserve">Машинка углошлифовальная </t>
  </si>
  <si>
    <t>Мойка с бортом двухсекционная</t>
  </si>
  <si>
    <t>Бур конусный</t>
  </si>
  <si>
    <t>LED телевизор, диагональ 40 дюймов</t>
  </si>
  <si>
    <t>Мебель в ЦПК</t>
  </si>
  <si>
    <t>Мебель в РЗА+кресло (2шт.)</t>
  </si>
  <si>
    <t>Мебель (для Таранов., Житикарин.)</t>
  </si>
  <si>
    <t>Углошлифовальная машина аккумуляторная</t>
  </si>
  <si>
    <t>за счет доп дохода</t>
  </si>
  <si>
    <t xml:space="preserve">Генератор сигналов </t>
  </si>
  <si>
    <t xml:space="preserve">Измеритель расстояний </t>
  </si>
  <si>
    <t xml:space="preserve">Набор аккумуляторных инструментов </t>
  </si>
  <si>
    <t>VI.</t>
  </si>
  <si>
    <t>Приобретение автотехники</t>
  </si>
  <si>
    <t>Снегоболотоход</t>
  </si>
  <si>
    <t>Автомобиль LGWDB4194PB666882, Haval, WINGLE 7 2,4  Premium МТ, 2023 г.в.</t>
  </si>
  <si>
    <t>установлено доп оборудование</t>
  </si>
  <si>
    <t>Автомобиль LGWDB4192PB667111, Haval, WINGLE 7 2,4  Premium МТ, 2023 г.в.</t>
  </si>
  <si>
    <t>Автомобиль LGWDB4195PB667118, Haval, WINGLE 7 2,4  Premium МТ, 2023 г.в.</t>
  </si>
  <si>
    <t>Автомобиль LS5A2ASE2RD925654, Changan Alsvin   Comfort 4х2 1,5 6АКПП, 2023 г.в.</t>
  </si>
  <si>
    <t>Автомобиль LGWDB4191PB667066, Haval, WINGLE 7 2,4  Premium МТ, 2023 г.в.</t>
  </si>
  <si>
    <t>Автомобиль LGWDB4190PB666829, Haval, WINGLE 7 2,4  Premium МТ, 2023 г.в.</t>
  </si>
  <si>
    <t>VII.</t>
  </si>
  <si>
    <t>Приобретение и модернизация  оргтехники и программного обеспечения</t>
  </si>
  <si>
    <t>1</t>
  </si>
  <si>
    <t>Компьютер в сборе</t>
  </si>
  <si>
    <t>компл.</t>
  </si>
  <si>
    <t>Системный блок в сборе</t>
  </si>
  <si>
    <t>Ноутбук ASUS FX507VI</t>
  </si>
  <si>
    <t>Сканер Canon ImageFORMULA DR-C240 (0651C003) А4 черный</t>
  </si>
  <si>
    <t>МФУ Canon i-SENSYS MF463dw</t>
  </si>
  <si>
    <t>Приобретение и замена МФУ А3</t>
  </si>
  <si>
    <t>Замена коммутаторов</t>
  </si>
  <si>
    <t>Замена комплектов "точка доступа" на линии связи по ул. Киевская</t>
  </si>
  <si>
    <t>Шредер</t>
  </si>
  <si>
    <t>Модернизация IP АТС (Замена IP-телефонов)</t>
  </si>
  <si>
    <t>VIII.</t>
  </si>
  <si>
    <t>Охранная  сигнализация, видеонаблюдение, системы пожаротушения</t>
  </si>
  <si>
    <t>Система авт. пож. сигнализации Электромастерской</t>
  </si>
  <si>
    <t>Монтаж пожарной сигнализации (Притобольская)</t>
  </si>
  <si>
    <t>Система видеонаблюдения "Радиомост-15"</t>
  </si>
  <si>
    <t>Система видеонаблюдения на территории МРЭТ</t>
  </si>
  <si>
    <t>Система видеонаблюдения ЛЭПБ</t>
  </si>
  <si>
    <t>IX.</t>
  </si>
  <si>
    <t>Приобретение ОС по охране труда</t>
  </si>
  <si>
    <t>Приобретение и замена переносного заземления для ВЛ-10 кВ</t>
  </si>
  <si>
    <t>Штанга измерительная</t>
  </si>
  <si>
    <t>Приобретение и замена переносного заземления для ВЛ-35 кВ</t>
  </si>
  <si>
    <t>Приобретение и замена переносного заземления для ВЛ-110 кВ</t>
  </si>
  <si>
    <t>Заземление переносное ЗПЛ-35-3 25мм</t>
  </si>
  <si>
    <t>Устройство УНП-10 ВЛ Б</t>
  </si>
  <si>
    <t>X.</t>
  </si>
  <si>
    <t>Капитальный ремонт автотехники, приводящий к увеличению их стоимости</t>
  </si>
  <si>
    <t>Автомобиль ЗИЛ-131 №Р805СР</t>
  </si>
  <si>
    <t>Автомобиль Камаз-4510 №P818CP (бортовой самосвал - сельхозник)</t>
  </si>
  <si>
    <t>Автомобиль Газ -66 Р908СР Н777092</t>
  </si>
  <si>
    <t>Автомобиль ГАЗ 6631 Р917СР Н777076</t>
  </si>
  <si>
    <t>Автомобиль КАМАЗ 53215 935AI10 Н777117</t>
  </si>
  <si>
    <t>Машина бурильно-крановая БКМ-318-01 Р074СR</t>
  </si>
  <si>
    <t>Трактор колесный К-700А Р585АСЕ 459ААВ</t>
  </si>
  <si>
    <t>Автомобиль ГАЗ САЗ 3507 01 Р858СР Н777056</t>
  </si>
  <si>
    <t>Автомобиль  ГАЗ 53 Р907СР Н777064</t>
  </si>
  <si>
    <t>XI.</t>
  </si>
  <si>
    <t>Всего 2024 год:</t>
  </si>
  <si>
    <t>со сроком исполнения до 1 марта 2025 года</t>
  </si>
  <si>
    <t>XII.</t>
  </si>
  <si>
    <t>Приобретение стоек СВ-164 для строительства обводного участка ВЛ-35 кВ "Диевка - Москалевка" 2 этап</t>
  </si>
  <si>
    <t>Строительство обводного участка ВЛ-35 кВ "Диевка-Москалевка" I этап</t>
  </si>
  <si>
    <t>XIII.</t>
  </si>
  <si>
    <t>Всего 2024 год с исполнением в срок до 01 марта 2025 года: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</si>
</sst>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0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6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90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0" borderId="6" xfId="0" applyFont="1" applyBorder="1"/>
    <xf numFmtId="49" fontId="3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4" fontId="5" fillId="0" borderId="6" xfId="0" applyNumberFormat="1" applyFont="1" applyBorder="1"/>
    <xf numFmtId="3" fontId="4" fillId="2" borderId="6" xfId="1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/>
    </xf>
    <xf numFmtId="0" fontId="6" fillId="0" borderId="6" xfId="0" applyFont="1" applyBorder="1"/>
    <xf numFmtId="0" fontId="9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3" fillId="2" borderId="6" xfId="2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3" fontId="9" fillId="2" borderId="6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7" fillId="2" borderId="6" xfId="2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right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right" vertical="center"/>
    </xf>
    <xf numFmtId="0" fontId="5" fillId="0" borderId="0" xfId="0" applyFont="1"/>
  </cellXfs>
  <cellStyles count="3">
    <cellStyle name="Обычный" xfId="0" builtinId="0"/>
    <cellStyle name="Обычный 3" xfId="1" xr:uid="{514E8CFA-F691-4C48-985F-277F6CAF8406}"/>
    <cellStyle name="Обычный 6" xfId="2" xr:uid="{A589FB24-E7E5-465B-88D8-61A6AE9D5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354A-725A-4475-84C0-C0FE8EDF6F73}">
  <dimension ref="A1:IV169"/>
  <sheetViews>
    <sheetView tabSelected="1" topLeftCell="A163" workbookViewId="0">
      <selection activeCell="A172" sqref="A172:XFD172"/>
    </sheetView>
  </sheetViews>
  <sheetFormatPr defaultColWidth="7.85546875" defaultRowHeight="12" x14ac:dyDescent="0.2"/>
  <cols>
    <col min="1" max="1" width="7.85546875" style="16"/>
    <col min="2" max="2" width="9.7109375" style="16" customWidth="1"/>
    <col min="3" max="3" width="51" style="16" customWidth="1"/>
    <col min="4" max="4" width="7.85546875" style="16"/>
    <col min="5" max="5" width="8.140625" style="16" customWidth="1"/>
    <col min="6" max="6" width="7.42578125" style="16" customWidth="1"/>
    <col min="7" max="7" width="6.85546875" style="16" customWidth="1"/>
    <col min="8" max="8" width="9.5703125" style="16" customWidth="1"/>
    <col min="9" max="9" width="11.5703125" style="16" customWidth="1"/>
    <col min="10" max="10" width="11.42578125" style="16" customWidth="1"/>
    <col min="11" max="11" width="10.5703125" style="16" customWidth="1"/>
    <col min="12" max="12" width="16" style="105" customWidth="1"/>
    <col min="13" max="13" width="10" style="105" customWidth="1"/>
    <col min="14" max="14" width="10.42578125" style="105" customWidth="1"/>
    <col min="15" max="16" width="7.85546875" style="105"/>
    <col min="17" max="257" width="7.85546875" style="16"/>
    <col min="258" max="258" width="9.7109375" style="16" customWidth="1"/>
    <col min="259" max="259" width="51" style="16" customWidth="1"/>
    <col min="260" max="260" width="7.85546875" style="16"/>
    <col min="261" max="261" width="8.140625" style="16" customWidth="1"/>
    <col min="262" max="262" width="7.42578125" style="16" customWidth="1"/>
    <col min="263" max="263" width="6.85546875" style="16" customWidth="1"/>
    <col min="264" max="264" width="9.5703125" style="16" customWidth="1"/>
    <col min="265" max="265" width="11.5703125" style="16" customWidth="1"/>
    <col min="266" max="266" width="11.42578125" style="16" customWidth="1"/>
    <col min="267" max="267" width="10.5703125" style="16" customWidth="1"/>
    <col min="268" max="268" width="16" style="16" customWidth="1"/>
    <col min="269" max="269" width="10" style="16" customWidth="1"/>
    <col min="270" max="270" width="10.42578125" style="16" customWidth="1"/>
    <col min="271" max="513" width="7.85546875" style="16"/>
    <col min="514" max="514" width="9.7109375" style="16" customWidth="1"/>
    <col min="515" max="515" width="51" style="16" customWidth="1"/>
    <col min="516" max="516" width="7.85546875" style="16"/>
    <col min="517" max="517" width="8.140625" style="16" customWidth="1"/>
    <col min="518" max="518" width="7.42578125" style="16" customWidth="1"/>
    <col min="519" max="519" width="6.85546875" style="16" customWidth="1"/>
    <col min="520" max="520" width="9.5703125" style="16" customWidth="1"/>
    <col min="521" max="521" width="11.5703125" style="16" customWidth="1"/>
    <col min="522" max="522" width="11.42578125" style="16" customWidth="1"/>
    <col min="523" max="523" width="10.5703125" style="16" customWidth="1"/>
    <col min="524" max="524" width="16" style="16" customWidth="1"/>
    <col min="525" max="525" width="10" style="16" customWidth="1"/>
    <col min="526" max="526" width="10.42578125" style="16" customWidth="1"/>
    <col min="527" max="769" width="7.85546875" style="16"/>
    <col min="770" max="770" width="9.7109375" style="16" customWidth="1"/>
    <col min="771" max="771" width="51" style="16" customWidth="1"/>
    <col min="772" max="772" width="7.85546875" style="16"/>
    <col min="773" max="773" width="8.140625" style="16" customWidth="1"/>
    <col min="774" max="774" width="7.42578125" style="16" customWidth="1"/>
    <col min="775" max="775" width="6.85546875" style="16" customWidth="1"/>
    <col min="776" max="776" width="9.5703125" style="16" customWidth="1"/>
    <col min="777" max="777" width="11.5703125" style="16" customWidth="1"/>
    <col min="778" max="778" width="11.42578125" style="16" customWidth="1"/>
    <col min="779" max="779" width="10.5703125" style="16" customWidth="1"/>
    <col min="780" max="780" width="16" style="16" customWidth="1"/>
    <col min="781" max="781" width="10" style="16" customWidth="1"/>
    <col min="782" max="782" width="10.42578125" style="16" customWidth="1"/>
    <col min="783" max="1025" width="7.85546875" style="16"/>
    <col min="1026" max="1026" width="9.7109375" style="16" customWidth="1"/>
    <col min="1027" max="1027" width="51" style="16" customWidth="1"/>
    <col min="1028" max="1028" width="7.85546875" style="16"/>
    <col min="1029" max="1029" width="8.140625" style="16" customWidth="1"/>
    <col min="1030" max="1030" width="7.42578125" style="16" customWidth="1"/>
    <col min="1031" max="1031" width="6.85546875" style="16" customWidth="1"/>
    <col min="1032" max="1032" width="9.5703125" style="16" customWidth="1"/>
    <col min="1033" max="1033" width="11.5703125" style="16" customWidth="1"/>
    <col min="1034" max="1034" width="11.42578125" style="16" customWidth="1"/>
    <col min="1035" max="1035" width="10.5703125" style="16" customWidth="1"/>
    <col min="1036" max="1036" width="16" style="16" customWidth="1"/>
    <col min="1037" max="1037" width="10" style="16" customWidth="1"/>
    <col min="1038" max="1038" width="10.42578125" style="16" customWidth="1"/>
    <col min="1039" max="1281" width="7.85546875" style="16"/>
    <col min="1282" max="1282" width="9.7109375" style="16" customWidth="1"/>
    <col min="1283" max="1283" width="51" style="16" customWidth="1"/>
    <col min="1284" max="1284" width="7.85546875" style="16"/>
    <col min="1285" max="1285" width="8.140625" style="16" customWidth="1"/>
    <col min="1286" max="1286" width="7.42578125" style="16" customWidth="1"/>
    <col min="1287" max="1287" width="6.85546875" style="16" customWidth="1"/>
    <col min="1288" max="1288" width="9.5703125" style="16" customWidth="1"/>
    <col min="1289" max="1289" width="11.5703125" style="16" customWidth="1"/>
    <col min="1290" max="1290" width="11.42578125" style="16" customWidth="1"/>
    <col min="1291" max="1291" width="10.5703125" style="16" customWidth="1"/>
    <col min="1292" max="1292" width="16" style="16" customWidth="1"/>
    <col min="1293" max="1293" width="10" style="16" customWidth="1"/>
    <col min="1294" max="1294" width="10.42578125" style="16" customWidth="1"/>
    <col min="1295" max="1537" width="7.85546875" style="16"/>
    <col min="1538" max="1538" width="9.7109375" style="16" customWidth="1"/>
    <col min="1539" max="1539" width="51" style="16" customWidth="1"/>
    <col min="1540" max="1540" width="7.85546875" style="16"/>
    <col min="1541" max="1541" width="8.140625" style="16" customWidth="1"/>
    <col min="1542" max="1542" width="7.42578125" style="16" customWidth="1"/>
    <col min="1543" max="1543" width="6.85546875" style="16" customWidth="1"/>
    <col min="1544" max="1544" width="9.5703125" style="16" customWidth="1"/>
    <col min="1545" max="1545" width="11.5703125" style="16" customWidth="1"/>
    <col min="1546" max="1546" width="11.42578125" style="16" customWidth="1"/>
    <col min="1547" max="1547" width="10.5703125" style="16" customWidth="1"/>
    <col min="1548" max="1548" width="16" style="16" customWidth="1"/>
    <col min="1549" max="1549" width="10" style="16" customWidth="1"/>
    <col min="1550" max="1550" width="10.42578125" style="16" customWidth="1"/>
    <col min="1551" max="1793" width="7.85546875" style="16"/>
    <col min="1794" max="1794" width="9.7109375" style="16" customWidth="1"/>
    <col min="1795" max="1795" width="51" style="16" customWidth="1"/>
    <col min="1796" max="1796" width="7.85546875" style="16"/>
    <col min="1797" max="1797" width="8.140625" style="16" customWidth="1"/>
    <col min="1798" max="1798" width="7.42578125" style="16" customWidth="1"/>
    <col min="1799" max="1799" width="6.85546875" style="16" customWidth="1"/>
    <col min="1800" max="1800" width="9.5703125" style="16" customWidth="1"/>
    <col min="1801" max="1801" width="11.5703125" style="16" customWidth="1"/>
    <col min="1802" max="1802" width="11.42578125" style="16" customWidth="1"/>
    <col min="1803" max="1803" width="10.5703125" style="16" customWidth="1"/>
    <col min="1804" max="1804" width="16" style="16" customWidth="1"/>
    <col min="1805" max="1805" width="10" style="16" customWidth="1"/>
    <col min="1806" max="1806" width="10.42578125" style="16" customWidth="1"/>
    <col min="1807" max="2049" width="7.85546875" style="16"/>
    <col min="2050" max="2050" width="9.7109375" style="16" customWidth="1"/>
    <col min="2051" max="2051" width="51" style="16" customWidth="1"/>
    <col min="2052" max="2052" width="7.85546875" style="16"/>
    <col min="2053" max="2053" width="8.140625" style="16" customWidth="1"/>
    <col min="2054" max="2054" width="7.42578125" style="16" customWidth="1"/>
    <col min="2055" max="2055" width="6.85546875" style="16" customWidth="1"/>
    <col min="2056" max="2056" width="9.5703125" style="16" customWidth="1"/>
    <col min="2057" max="2057" width="11.5703125" style="16" customWidth="1"/>
    <col min="2058" max="2058" width="11.42578125" style="16" customWidth="1"/>
    <col min="2059" max="2059" width="10.5703125" style="16" customWidth="1"/>
    <col min="2060" max="2060" width="16" style="16" customWidth="1"/>
    <col min="2061" max="2061" width="10" style="16" customWidth="1"/>
    <col min="2062" max="2062" width="10.42578125" style="16" customWidth="1"/>
    <col min="2063" max="2305" width="7.85546875" style="16"/>
    <col min="2306" max="2306" width="9.7109375" style="16" customWidth="1"/>
    <col min="2307" max="2307" width="51" style="16" customWidth="1"/>
    <col min="2308" max="2308" width="7.85546875" style="16"/>
    <col min="2309" max="2309" width="8.140625" style="16" customWidth="1"/>
    <col min="2310" max="2310" width="7.42578125" style="16" customWidth="1"/>
    <col min="2311" max="2311" width="6.85546875" style="16" customWidth="1"/>
    <col min="2312" max="2312" width="9.5703125" style="16" customWidth="1"/>
    <col min="2313" max="2313" width="11.5703125" style="16" customWidth="1"/>
    <col min="2314" max="2314" width="11.42578125" style="16" customWidth="1"/>
    <col min="2315" max="2315" width="10.5703125" style="16" customWidth="1"/>
    <col min="2316" max="2316" width="16" style="16" customWidth="1"/>
    <col min="2317" max="2317" width="10" style="16" customWidth="1"/>
    <col min="2318" max="2318" width="10.42578125" style="16" customWidth="1"/>
    <col min="2319" max="2561" width="7.85546875" style="16"/>
    <col min="2562" max="2562" width="9.7109375" style="16" customWidth="1"/>
    <col min="2563" max="2563" width="51" style="16" customWidth="1"/>
    <col min="2564" max="2564" width="7.85546875" style="16"/>
    <col min="2565" max="2565" width="8.140625" style="16" customWidth="1"/>
    <col min="2566" max="2566" width="7.42578125" style="16" customWidth="1"/>
    <col min="2567" max="2567" width="6.85546875" style="16" customWidth="1"/>
    <col min="2568" max="2568" width="9.5703125" style="16" customWidth="1"/>
    <col min="2569" max="2569" width="11.5703125" style="16" customWidth="1"/>
    <col min="2570" max="2570" width="11.42578125" style="16" customWidth="1"/>
    <col min="2571" max="2571" width="10.5703125" style="16" customWidth="1"/>
    <col min="2572" max="2572" width="16" style="16" customWidth="1"/>
    <col min="2573" max="2573" width="10" style="16" customWidth="1"/>
    <col min="2574" max="2574" width="10.42578125" style="16" customWidth="1"/>
    <col min="2575" max="2817" width="7.85546875" style="16"/>
    <col min="2818" max="2818" width="9.7109375" style="16" customWidth="1"/>
    <col min="2819" max="2819" width="51" style="16" customWidth="1"/>
    <col min="2820" max="2820" width="7.85546875" style="16"/>
    <col min="2821" max="2821" width="8.140625" style="16" customWidth="1"/>
    <col min="2822" max="2822" width="7.42578125" style="16" customWidth="1"/>
    <col min="2823" max="2823" width="6.85546875" style="16" customWidth="1"/>
    <col min="2824" max="2824" width="9.5703125" style="16" customWidth="1"/>
    <col min="2825" max="2825" width="11.5703125" style="16" customWidth="1"/>
    <col min="2826" max="2826" width="11.42578125" style="16" customWidth="1"/>
    <col min="2827" max="2827" width="10.5703125" style="16" customWidth="1"/>
    <col min="2828" max="2828" width="16" style="16" customWidth="1"/>
    <col min="2829" max="2829" width="10" style="16" customWidth="1"/>
    <col min="2830" max="2830" width="10.42578125" style="16" customWidth="1"/>
    <col min="2831" max="3073" width="7.85546875" style="16"/>
    <col min="3074" max="3074" width="9.7109375" style="16" customWidth="1"/>
    <col min="3075" max="3075" width="51" style="16" customWidth="1"/>
    <col min="3076" max="3076" width="7.85546875" style="16"/>
    <col min="3077" max="3077" width="8.140625" style="16" customWidth="1"/>
    <col min="3078" max="3078" width="7.42578125" style="16" customWidth="1"/>
    <col min="3079" max="3079" width="6.85546875" style="16" customWidth="1"/>
    <col min="3080" max="3080" width="9.5703125" style="16" customWidth="1"/>
    <col min="3081" max="3081" width="11.5703125" style="16" customWidth="1"/>
    <col min="3082" max="3082" width="11.42578125" style="16" customWidth="1"/>
    <col min="3083" max="3083" width="10.5703125" style="16" customWidth="1"/>
    <col min="3084" max="3084" width="16" style="16" customWidth="1"/>
    <col min="3085" max="3085" width="10" style="16" customWidth="1"/>
    <col min="3086" max="3086" width="10.42578125" style="16" customWidth="1"/>
    <col min="3087" max="3329" width="7.85546875" style="16"/>
    <col min="3330" max="3330" width="9.7109375" style="16" customWidth="1"/>
    <col min="3331" max="3331" width="51" style="16" customWidth="1"/>
    <col min="3332" max="3332" width="7.85546875" style="16"/>
    <col min="3333" max="3333" width="8.140625" style="16" customWidth="1"/>
    <col min="3334" max="3334" width="7.42578125" style="16" customWidth="1"/>
    <col min="3335" max="3335" width="6.85546875" style="16" customWidth="1"/>
    <col min="3336" max="3336" width="9.5703125" style="16" customWidth="1"/>
    <col min="3337" max="3337" width="11.5703125" style="16" customWidth="1"/>
    <col min="3338" max="3338" width="11.42578125" style="16" customWidth="1"/>
    <col min="3339" max="3339" width="10.5703125" style="16" customWidth="1"/>
    <col min="3340" max="3340" width="16" style="16" customWidth="1"/>
    <col min="3341" max="3341" width="10" style="16" customWidth="1"/>
    <col min="3342" max="3342" width="10.42578125" style="16" customWidth="1"/>
    <col min="3343" max="3585" width="7.85546875" style="16"/>
    <col min="3586" max="3586" width="9.7109375" style="16" customWidth="1"/>
    <col min="3587" max="3587" width="51" style="16" customWidth="1"/>
    <col min="3588" max="3588" width="7.85546875" style="16"/>
    <col min="3589" max="3589" width="8.140625" style="16" customWidth="1"/>
    <col min="3590" max="3590" width="7.42578125" style="16" customWidth="1"/>
    <col min="3591" max="3591" width="6.85546875" style="16" customWidth="1"/>
    <col min="3592" max="3592" width="9.5703125" style="16" customWidth="1"/>
    <col min="3593" max="3593" width="11.5703125" style="16" customWidth="1"/>
    <col min="3594" max="3594" width="11.42578125" style="16" customWidth="1"/>
    <col min="3595" max="3595" width="10.5703125" style="16" customWidth="1"/>
    <col min="3596" max="3596" width="16" style="16" customWidth="1"/>
    <col min="3597" max="3597" width="10" style="16" customWidth="1"/>
    <col min="3598" max="3598" width="10.42578125" style="16" customWidth="1"/>
    <col min="3599" max="3841" width="7.85546875" style="16"/>
    <col min="3842" max="3842" width="9.7109375" style="16" customWidth="1"/>
    <col min="3843" max="3843" width="51" style="16" customWidth="1"/>
    <col min="3844" max="3844" width="7.85546875" style="16"/>
    <col min="3845" max="3845" width="8.140625" style="16" customWidth="1"/>
    <col min="3846" max="3846" width="7.42578125" style="16" customWidth="1"/>
    <col min="3847" max="3847" width="6.85546875" style="16" customWidth="1"/>
    <col min="3848" max="3848" width="9.5703125" style="16" customWidth="1"/>
    <col min="3849" max="3849" width="11.5703125" style="16" customWidth="1"/>
    <col min="3850" max="3850" width="11.42578125" style="16" customWidth="1"/>
    <col min="3851" max="3851" width="10.5703125" style="16" customWidth="1"/>
    <col min="3852" max="3852" width="16" style="16" customWidth="1"/>
    <col min="3853" max="3853" width="10" style="16" customWidth="1"/>
    <col min="3854" max="3854" width="10.42578125" style="16" customWidth="1"/>
    <col min="3855" max="4097" width="7.85546875" style="16"/>
    <col min="4098" max="4098" width="9.7109375" style="16" customWidth="1"/>
    <col min="4099" max="4099" width="51" style="16" customWidth="1"/>
    <col min="4100" max="4100" width="7.85546875" style="16"/>
    <col min="4101" max="4101" width="8.140625" style="16" customWidth="1"/>
    <col min="4102" max="4102" width="7.42578125" style="16" customWidth="1"/>
    <col min="4103" max="4103" width="6.85546875" style="16" customWidth="1"/>
    <col min="4104" max="4104" width="9.5703125" style="16" customWidth="1"/>
    <col min="4105" max="4105" width="11.5703125" style="16" customWidth="1"/>
    <col min="4106" max="4106" width="11.42578125" style="16" customWidth="1"/>
    <col min="4107" max="4107" width="10.5703125" style="16" customWidth="1"/>
    <col min="4108" max="4108" width="16" style="16" customWidth="1"/>
    <col min="4109" max="4109" width="10" style="16" customWidth="1"/>
    <col min="4110" max="4110" width="10.42578125" style="16" customWidth="1"/>
    <col min="4111" max="4353" width="7.85546875" style="16"/>
    <col min="4354" max="4354" width="9.7109375" style="16" customWidth="1"/>
    <col min="4355" max="4355" width="51" style="16" customWidth="1"/>
    <col min="4356" max="4356" width="7.85546875" style="16"/>
    <col min="4357" max="4357" width="8.140625" style="16" customWidth="1"/>
    <col min="4358" max="4358" width="7.42578125" style="16" customWidth="1"/>
    <col min="4359" max="4359" width="6.85546875" style="16" customWidth="1"/>
    <col min="4360" max="4360" width="9.5703125" style="16" customWidth="1"/>
    <col min="4361" max="4361" width="11.5703125" style="16" customWidth="1"/>
    <col min="4362" max="4362" width="11.42578125" style="16" customWidth="1"/>
    <col min="4363" max="4363" width="10.5703125" style="16" customWidth="1"/>
    <col min="4364" max="4364" width="16" style="16" customWidth="1"/>
    <col min="4365" max="4365" width="10" style="16" customWidth="1"/>
    <col min="4366" max="4366" width="10.42578125" style="16" customWidth="1"/>
    <col min="4367" max="4609" width="7.85546875" style="16"/>
    <col min="4610" max="4610" width="9.7109375" style="16" customWidth="1"/>
    <col min="4611" max="4611" width="51" style="16" customWidth="1"/>
    <col min="4612" max="4612" width="7.85546875" style="16"/>
    <col min="4613" max="4613" width="8.140625" style="16" customWidth="1"/>
    <col min="4614" max="4614" width="7.42578125" style="16" customWidth="1"/>
    <col min="4615" max="4615" width="6.85546875" style="16" customWidth="1"/>
    <col min="4616" max="4616" width="9.5703125" style="16" customWidth="1"/>
    <col min="4617" max="4617" width="11.5703125" style="16" customWidth="1"/>
    <col min="4618" max="4618" width="11.42578125" style="16" customWidth="1"/>
    <col min="4619" max="4619" width="10.5703125" style="16" customWidth="1"/>
    <col min="4620" max="4620" width="16" style="16" customWidth="1"/>
    <col min="4621" max="4621" width="10" style="16" customWidth="1"/>
    <col min="4622" max="4622" width="10.42578125" style="16" customWidth="1"/>
    <col min="4623" max="4865" width="7.85546875" style="16"/>
    <col min="4866" max="4866" width="9.7109375" style="16" customWidth="1"/>
    <col min="4867" max="4867" width="51" style="16" customWidth="1"/>
    <col min="4868" max="4868" width="7.85546875" style="16"/>
    <col min="4869" max="4869" width="8.140625" style="16" customWidth="1"/>
    <col min="4870" max="4870" width="7.42578125" style="16" customWidth="1"/>
    <col min="4871" max="4871" width="6.85546875" style="16" customWidth="1"/>
    <col min="4872" max="4872" width="9.5703125" style="16" customWidth="1"/>
    <col min="4873" max="4873" width="11.5703125" style="16" customWidth="1"/>
    <col min="4874" max="4874" width="11.42578125" style="16" customWidth="1"/>
    <col min="4875" max="4875" width="10.5703125" style="16" customWidth="1"/>
    <col min="4876" max="4876" width="16" style="16" customWidth="1"/>
    <col min="4877" max="4877" width="10" style="16" customWidth="1"/>
    <col min="4878" max="4878" width="10.42578125" style="16" customWidth="1"/>
    <col min="4879" max="5121" width="7.85546875" style="16"/>
    <col min="5122" max="5122" width="9.7109375" style="16" customWidth="1"/>
    <col min="5123" max="5123" width="51" style="16" customWidth="1"/>
    <col min="5124" max="5124" width="7.85546875" style="16"/>
    <col min="5125" max="5125" width="8.140625" style="16" customWidth="1"/>
    <col min="5126" max="5126" width="7.42578125" style="16" customWidth="1"/>
    <col min="5127" max="5127" width="6.85546875" style="16" customWidth="1"/>
    <col min="5128" max="5128" width="9.5703125" style="16" customWidth="1"/>
    <col min="5129" max="5129" width="11.5703125" style="16" customWidth="1"/>
    <col min="5130" max="5130" width="11.42578125" style="16" customWidth="1"/>
    <col min="5131" max="5131" width="10.5703125" style="16" customWidth="1"/>
    <col min="5132" max="5132" width="16" style="16" customWidth="1"/>
    <col min="5133" max="5133" width="10" style="16" customWidth="1"/>
    <col min="5134" max="5134" width="10.42578125" style="16" customWidth="1"/>
    <col min="5135" max="5377" width="7.85546875" style="16"/>
    <col min="5378" max="5378" width="9.7109375" style="16" customWidth="1"/>
    <col min="5379" max="5379" width="51" style="16" customWidth="1"/>
    <col min="5380" max="5380" width="7.85546875" style="16"/>
    <col min="5381" max="5381" width="8.140625" style="16" customWidth="1"/>
    <col min="5382" max="5382" width="7.42578125" style="16" customWidth="1"/>
    <col min="5383" max="5383" width="6.85546875" style="16" customWidth="1"/>
    <col min="5384" max="5384" width="9.5703125" style="16" customWidth="1"/>
    <col min="5385" max="5385" width="11.5703125" style="16" customWidth="1"/>
    <col min="5386" max="5386" width="11.42578125" style="16" customWidth="1"/>
    <col min="5387" max="5387" width="10.5703125" style="16" customWidth="1"/>
    <col min="5388" max="5388" width="16" style="16" customWidth="1"/>
    <col min="5389" max="5389" width="10" style="16" customWidth="1"/>
    <col min="5390" max="5390" width="10.42578125" style="16" customWidth="1"/>
    <col min="5391" max="5633" width="7.85546875" style="16"/>
    <col min="5634" max="5634" width="9.7109375" style="16" customWidth="1"/>
    <col min="5635" max="5635" width="51" style="16" customWidth="1"/>
    <col min="5636" max="5636" width="7.85546875" style="16"/>
    <col min="5637" max="5637" width="8.140625" style="16" customWidth="1"/>
    <col min="5638" max="5638" width="7.42578125" style="16" customWidth="1"/>
    <col min="5639" max="5639" width="6.85546875" style="16" customWidth="1"/>
    <col min="5640" max="5640" width="9.5703125" style="16" customWidth="1"/>
    <col min="5641" max="5641" width="11.5703125" style="16" customWidth="1"/>
    <col min="5642" max="5642" width="11.42578125" style="16" customWidth="1"/>
    <col min="5643" max="5643" width="10.5703125" style="16" customWidth="1"/>
    <col min="5644" max="5644" width="16" style="16" customWidth="1"/>
    <col min="5645" max="5645" width="10" style="16" customWidth="1"/>
    <col min="5646" max="5646" width="10.42578125" style="16" customWidth="1"/>
    <col min="5647" max="5889" width="7.85546875" style="16"/>
    <col min="5890" max="5890" width="9.7109375" style="16" customWidth="1"/>
    <col min="5891" max="5891" width="51" style="16" customWidth="1"/>
    <col min="5892" max="5892" width="7.85546875" style="16"/>
    <col min="5893" max="5893" width="8.140625" style="16" customWidth="1"/>
    <col min="5894" max="5894" width="7.42578125" style="16" customWidth="1"/>
    <col min="5895" max="5895" width="6.85546875" style="16" customWidth="1"/>
    <col min="5896" max="5896" width="9.5703125" style="16" customWidth="1"/>
    <col min="5897" max="5897" width="11.5703125" style="16" customWidth="1"/>
    <col min="5898" max="5898" width="11.42578125" style="16" customWidth="1"/>
    <col min="5899" max="5899" width="10.5703125" style="16" customWidth="1"/>
    <col min="5900" max="5900" width="16" style="16" customWidth="1"/>
    <col min="5901" max="5901" width="10" style="16" customWidth="1"/>
    <col min="5902" max="5902" width="10.42578125" style="16" customWidth="1"/>
    <col min="5903" max="6145" width="7.85546875" style="16"/>
    <col min="6146" max="6146" width="9.7109375" style="16" customWidth="1"/>
    <col min="6147" max="6147" width="51" style="16" customWidth="1"/>
    <col min="6148" max="6148" width="7.85546875" style="16"/>
    <col min="6149" max="6149" width="8.140625" style="16" customWidth="1"/>
    <col min="6150" max="6150" width="7.42578125" style="16" customWidth="1"/>
    <col min="6151" max="6151" width="6.85546875" style="16" customWidth="1"/>
    <col min="6152" max="6152" width="9.5703125" style="16" customWidth="1"/>
    <col min="6153" max="6153" width="11.5703125" style="16" customWidth="1"/>
    <col min="6154" max="6154" width="11.42578125" style="16" customWidth="1"/>
    <col min="6155" max="6155" width="10.5703125" style="16" customWidth="1"/>
    <col min="6156" max="6156" width="16" style="16" customWidth="1"/>
    <col min="6157" max="6157" width="10" style="16" customWidth="1"/>
    <col min="6158" max="6158" width="10.42578125" style="16" customWidth="1"/>
    <col min="6159" max="6401" width="7.85546875" style="16"/>
    <col min="6402" max="6402" width="9.7109375" style="16" customWidth="1"/>
    <col min="6403" max="6403" width="51" style="16" customWidth="1"/>
    <col min="6404" max="6404" width="7.85546875" style="16"/>
    <col min="6405" max="6405" width="8.140625" style="16" customWidth="1"/>
    <col min="6406" max="6406" width="7.42578125" style="16" customWidth="1"/>
    <col min="6407" max="6407" width="6.85546875" style="16" customWidth="1"/>
    <col min="6408" max="6408" width="9.5703125" style="16" customWidth="1"/>
    <col min="6409" max="6409" width="11.5703125" style="16" customWidth="1"/>
    <col min="6410" max="6410" width="11.42578125" style="16" customWidth="1"/>
    <col min="6411" max="6411" width="10.5703125" style="16" customWidth="1"/>
    <col min="6412" max="6412" width="16" style="16" customWidth="1"/>
    <col min="6413" max="6413" width="10" style="16" customWidth="1"/>
    <col min="6414" max="6414" width="10.42578125" style="16" customWidth="1"/>
    <col min="6415" max="6657" width="7.85546875" style="16"/>
    <col min="6658" max="6658" width="9.7109375" style="16" customWidth="1"/>
    <col min="6659" max="6659" width="51" style="16" customWidth="1"/>
    <col min="6660" max="6660" width="7.85546875" style="16"/>
    <col min="6661" max="6661" width="8.140625" style="16" customWidth="1"/>
    <col min="6662" max="6662" width="7.42578125" style="16" customWidth="1"/>
    <col min="6663" max="6663" width="6.85546875" style="16" customWidth="1"/>
    <col min="6664" max="6664" width="9.5703125" style="16" customWidth="1"/>
    <col min="6665" max="6665" width="11.5703125" style="16" customWidth="1"/>
    <col min="6666" max="6666" width="11.42578125" style="16" customWidth="1"/>
    <col min="6667" max="6667" width="10.5703125" style="16" customWidth="1"/>
    <col min="6668" max="6668" width="16" style="16" customWidth="1"/>
    <col min="6669" max="6669" width="10" style="16" customWidth="1"/>
    <col min="6670" max="6670" width="10.42578125" style="16" customWidth="1"/>
    <col min="6671" max="6913" width="7.85546875" style="16"/>
    <col min="6914" max="6914" width="9.7109375" style="16" customWidth="1"/>
    <col min="6915" max="6915" width="51" style="16" customWidth="1"/>
    <col min="6916" max="6916" width="7.85546875" style="16"/>
    <col min="6917" max="6917" width="8.140625" style="16" customWidth="1"/>
    <col min="6918" max="6918" width="7.42578125" style="16" customWidth="1"/>
    <col min="6919" max="6919" width="6.85546875" style="16" customWidth="1"/>
    <col min="6920" max="6920" width="9.5703125" style="16" customWidth="1"/>
    <col min="6921" max="6921" width="11.5703125" style="16" customWidth="1"/>
    <col min="6922" max="6922" width="11.42578125" style="16" customWidth="1"/>
    <col min="6923" max="6923" width="10.5703125" style="16" customWidth="1"/>
    <col min="6924" max="6924" width="16" style="16" customWidth="1"/>
    <col min="6925" max="6925" width="10" style="16" customWidth="1"/>
    <col min="6926" max="6926" width="10.42578125" style="16" customWidth="1"/>
    <col min="6927" max="7169" width="7.85546875" style="16"/>
    <col min="7170" max="7170" width="9.7109375" style="16" customWidth="1"/>
    <col min="7171" max="7171" width="51" style="16" customWidth="1"/>
    <col min="7172" max="7172" width="7.85546875" style="16"/>
    <col min="7173" max="7173" width="8.140625" style="16" customWidth="1"/>
    <col min="7174" max="7174" width="7.42578125" style="16" customWidth="1"/>
    <col min="7175" max="7175" width="6.85546875" style="16" customWidth="1"/>
    <col min="7176" max="7176" width="9.5703125" style="16" customWidth="1"/>
    <col min="7177" max="7177" width="11.5703125" style="16" customWidth="1"/>
    <col min="7178" max="7178" width="11.42578125" style="16" customWidth="1"/>
    <col min="7179" max="7179" width="10.5703125" style="16" customWidth="1"/>
    <col min="7180" max="7180" width="16" style="16" customWidth="1"/>
    <col min="7181" max="7181" width="10" style="16" customWidth="1"/>
    <col min="7182" max="7182" width="10.42578125" style="16" customWidth="1"/>
    <col min="7183" max="7425" width="7.85546875" style="16"/>
    <col min="7426" max="7426" width="9.7109375" style="16" customWidth="1"/>
    <col min="7427" max="7427" width="51" style="16" customWidth="1"/>
    <col min="7428" max="7428" width="7.85546875" style="16"/>
    <col min="7429" max="7429" width="8.140625" style="16" customWidth="1"/>
    <col min="7430" max="7430" width="7.42578125" style="16" customWidth="1"/>
    <col min="7431" max="7431" width="6.85546875" style="16" customWidth="1"/>
    <col min="7432" max="7432" width="9.5703125" style="16" customWidth="1"/>
    <col min="7433" max="7433" width="11.5703125" style="16" customWidth="1"/>
    <col min="7434" max="7434" width="11.42578125" style="16" customWidth="1"/>
    <col min="7435" max="7435" width="10.5703125" style="16" customWidth="1"/>
    <col min="7436" max="7436" width="16" style="16" customWidth="1"/>
    <col min="7437" max="7437" width="10" style="16" customWidth="1"/>
    <col min="7438" max="7438" width="10.42578125" style="16" customWidth="1"/>
    <col min="7439" max="7681" width="7.85546875" style="16"/>
    <col min="7682" max="7682" width="9.7109375" style="16" customWidth="1"/>
    <col min="7683" max="7683" width="51" style="16" customWidth="1"/>
    <col min="7684" max="7684" width="7.85546875" style="16"/>
    <col min="7685" max="7685" width="8.140625" style="16" customWidth="1"/>
    <col min="7686" max="7686" width="7.42578125" style="16" customWidth="1"/>
    <col min="7687" max="7687" width="6.85546875" style="16" customWidth="1"/>
    <col min="7688" max="7688" width="9.5703125" style="16" customWidth="1"/>
    <col min="7689" max="7689" width="11.5703125" style="16" customWidth="1"/>
    <col min="7690" max="7690" width="11.42578125" style="16" customWidth="1"/>
    <col min="7691" max="7691" width="10.5703125" style="16" customWidth="1"/>
    <col min="7692" max="7692" width="16" style="16" customWidth="1"/>
    <col min="7693" max="7693" width="10" style="16" customWidth="1"/>
    <col min="7694" max="7694" width="10.42578125" style="16" customWidth="1"/>
    <col min="7695" max="7937" width="7.85546875" style="16"/>
    <col min="7938" max="7938" width="9.7109375" style="16" customWidth="1"/>
    <col min="7939" max="7939" width="51" style="16" customWidth="1"/>
    <col min="7940" max="7940" width="7.85546875" style="16"/>
    <col min="7941" max="7941" width="8.140625" style="16" customWidth="1"/>
    <col min="7942" max="7942" width="7.42578125" style="16" customWidth="1"/>
    <col min="7943" max="7943" width="6.85546875" style="16" customWidth="1"/>
    <col min="7944" max="7944" width="9.5703125" style="16" customWidth="1"/>
    <col min="7945" max="7945" width="11.5703125" style="16" customWidth="1"/>
    <col min="7946" max="7946" width="11.42578125" style="16" customWidth="1"/>
    <col min="7947" max="7947" width="10.5703125" style="16" customWidth="1"/>
    <col min="7948" max="7948" width="16" style="16" customWidth="1"/>
    <col min="7949" max="7949" width="10" style="16" customWidth="1"/>
    <col min="7950" max="7950" width="10.42578125" style="16" customWidth="1"/>
    <col min="7951" max="8193" width="7.85546875" style="16"/>
    <col min="8194" max="8194" width="9.7109375" style="16" customWidth="1"/>
    <col min="8195" max="8195" width="51" style="16" customWidth="1"/>
    <col min="8196" max="8196" width="7.85546875" style="16"/>
    <col min="8197" max="8197" width="8.140625" style="16" customWidth="1"/>
    <col min="8198" max="8198" width="7.42578125" style="16" customWidth="1"/>
    <col min="8199" max="8199" width="6.85546875" style="16" customWidth="1"/>
    <col min="8200" max="8200" width="9.5703125" style="16" customWidth="1"/>
    <col min="8201" max="8201" width="11.5703125" style="16" customWidth="1"/>
    <col min="8202" max="8202" width="11.42578125" style="16" customWidth="1"/>
    <col min="8203" max="8203" width="10.5703125" style="16" customWidth="1"/>
    <col min="8204" max="8204" width="16" style="16" customWidth="1"/>
    <col min="8205" max="8205" width="10" style="16" customWidth="1"/>
    <col min="8206" max="8206" width="10.42578125" style="16" customWidth="1"/>
    <col min="8207" max="8449" width="7.85546875" style="16"/>
    <col min="8450" max="8450" width="9.7109375" style="16" customWidth="1"/>
    <col min="8451" max="8451" width="51" style="16" customWidth="1"/>
    <col min="8452" max="8452" width="7.85546875" style="16"/>
    <col min="8453" max="8453" width="8.140625" style="16" customWidth="1"/>
    <col min="8454" max="8454" width="7.42578125" style="16" customWidth="1"/>
    <col min="8455" max="8455" width="6.85546875" style="16" customWidth="1"/>
    <col min="8456" max="8456" width="9.5703125" style="16" customWidth="1"/>
    <col min="8457" max="8457" width="11.5703125" style="16" customWidth="1"/>
    <col min="8458" max="8458" width="11.42578125" style="16" customWidth="1"/>
    <col min="8459" max="8459" width="10.5703125" style="16" customWidth="1"/>
    <col min="8460" max="8460" width="16" style="16" customWidth="1"/>
    <col min="8461" max="8461" width="10" style="16" customWidth="1"/>
    <col min="8462" max="8462" width="10.42578125" style="16" customWidth="1"/>
    <col min="8463" max="8705" width="7.85546875" style="16"/>
    <col min="8706" max="8706" width="9.7109375" style="16" customWidth="1"/>
    <col min="8707" max="8707" width="51" style="16" customWidth="1"/>
    <col min="8708" max="8708" width="7.85546875" style="16"/>
    <col min="8709" max="8709" width="8.140625" style="16" customWidth="1"/>
    <col min="8710" max="8710" width="7.42578125" style="16" customWidth="1"/>
    <col min="8711" max="8711" width="6.85546875" style="16" customWidth="1"/>
    <col min="8712" max="8712" width="9.5703125" style="16" customWidth="1"/>
    <col min="8713" max="8713" width="11.5703125" style="16" customWidth="1"/>
    <col min="8714" max="8714" width="11.42578125" style="16" customWidth="1"/>
    <col min="8715" max="8715" width="10.5703125" style="16" customWidth="1"/>
    <col min="8716" max="8716" width="16" style="16" customWidth="1"/>
    <col min="8717" max="8717" width="10" style="16" customWidth="1"/>
    <col min="8718" max="8718" width="10.42578125" style="16" customWidth="1"/>
    <col min="8719" max="8961" width="7.85546875" style="16"/>
    <col min="8962" max="8962" width="9.7109375" style="16" customWidth="1"/>
    <col min="8963" max="8963" width="51" style="16" customWidth="1"/>
    <col min="8964" max="8964" width="7.85546875" style="16"/>
    <col min="8965" max="8965" width="8.140625" style="16" customWidth="1"/>
    <col min="8966" max="8966" width="7.42578125" style="16" customWidth="1"/>
    <col min="8967" max="8967" width="6.85546875" style="16" customWidth="1"/>
    <col min="8968" max="8968" width="9.5703125" style="16" customWidth="1"/>
    <col min="8969" max="8969" width="11.5703125" style="16" customWidth="1"/>
    <col min="8970" max="8970" width="11.42578125" style="16" customWidth="1"/>
    <col min="8971" max="8971" width="10.5703125" style="16" customWidth="1"/>
    <col min="8972" max="8972" width="16" style="16" customWidth="1"/>
    <col min="8973" max="8973" width="10" style="16" customWidth="1"/>
    <col min="8974" max="8974" width="10.42578125" style="16" customWidth="1"/>
    <col min="8975" max="9217" width="7.85546875" style="16"/>
    <col min="9218" max="9218" width="9.7109375" style="16" customWidth="1"/>
    <col min="9219" max="9219" width="51" style="16" customWidth="1"/>
    <col min="9220" max="9220" width="7.85546875" style="16"/>
    <col min="9221" max="9221" width="8.140625" style="16" customWidth="1"/>
    <col min="9222" max="9222" width="7.42578125" style="16" customWidth="1"/>
    <col min="9223" max="9223" width="6.85546875" style="16" customWidth="1"/>
    <col min="9224" max="9224" width="9.5703125" style="16" customWidth="1"/>
    <col min="9225" max="9225" width="11.5703125" style="16" customWidth="1"/>
    <col min="9226" max="9226" width="11.42578125" style="16" customWidth="1"/>
    <col min="9227" max="9227" width="10.5703125" style="16" customWidth="1"/>
    <col min="9228" max="9228" width="16" style="16" customWidth="1"/>
    <col min="9229" max="9229" width="10" style="16" customWidth="1"/>
    <col min="9230" max="9230" width="10.42578125" style="16" customWidth="1"/>
    <col min="9231" max="9473" width="7.85546875" style="16"/>
    <col min="9474" max="9474" width="9.7109375" style="16" customWidth="1"/>
    <col min="9475" max="9475" width="51" style="16" customWidth="1"/>
    <col min="9476" max="9476" width="7.85546875" style="16"/>
    <col min="9477" max="9477" width="8.140625" style="16" customWidth="1"/>
    <col min="9478" max="9478" width="7.42578125" style="16" customWidth="1"/>
    <col min="9479" max="9479" width="6.85546875" style="16" customWidth="1"/>
    <col min="9480" max="9480" width="9.5703125" style="16" customWidth="1"/>
    <col min="9481" max="9481" width="11.5703125" style="16" customWidth="1"/>
    <col min="9482" max="9482" width="11.42578125" style="16" customWidth="1"/>
    <col min="9483" max="9483" width="10.5703125" style="16" customWidth="1"/>
    <col min="9484" max="9484" width="16" style="16" customWidth="1"/>
    <col min="9485" max="9485" width="10" style="16" customWidth="1"/>
    <col min="9486" max="9486" width="10.42578125" style="16" customWidth="1"/>
    <col min="9487" max="9729" width="7.85546875" style="16"/>
    <col min="9730" max="9730" width="9.7109375" style="16" customWidth="1"/>
    <col min="9731" max="9731" width="51" style="16" customWidth="1"/>
    <col min="9732" max="9732" width="7.85546875" style="16"/>
    <col min="9733" max="9733" width="8.140625" style="16" customWidth="1"/>
    <col min="9734" max="9734" width="7.42578125" style="16" customWidth="1"/>
    <col min="9735" max="9735" width="6.85546875" style="16" customWidth="1"/>
    <col min="9736" max="9736" width="9.5703125" style="16" customWidth="1"/>
    <col min="9737" max="9737" width="11.5703125" style="16" customWidth="1"/>
    <col min="9738" max="9738" width="11.42578125" style="16" customWidth="1"/>
    <col min="9739" max="9739" width="10.5703125" style="16" customWidth="1"/>
    <col min="9740" max="9740" width="16" style="16" customWidth="1"/>
    <col min="9741" max="9741" width="10" style="16" customWidth="1"/>
    <col min="9742" max="9742" width="10.42578125" style="16" customWidth="1"/>
    <col min="9743" max="9985" width="7.85546875" style="16"/>
    <col min="9986" max="9986" width="9.7109375" style="16" customWidth="1"/>
    <col min="9987" max="9987" width="51" style="16" customWidth="1"/>
    <col min="9988" max="9988" width="7.85546875" style="16"/>
    <col min="9989" max="9989" width="8.140625" style="16" customWidth="1"/>
    <col min="9990" max="9990" width="7.42578125" style="16" customWidth="1"/>
    <col min="9991" max="9991" width="6.85546875" style="16" customWidth="1"/>
    <col min="9992" max="9992" width="9.5703125" style="16" customWidth="1"/>
    <col min="9993" max="9993" width="11.5703125" style="16" customWidth="1"/>
    <col min="9994" max="9994" width="11.42578125" style="16" customWidth="1"/>
    <col min="9995" max="9995" width="10.5703125" style="16" customWidth="1"/>
    <col min="9996" max="9996" width="16" style="16" customWidth="1"/>
    <col min="9997" max="9997" width="10" style="16" customWidth="1"/>
    <col min="9998" max="9998" width="10.42578125" style="16" customWidth="1"/>
    <col min="9999" max="10241" width="7.85546875" style="16"/>
    <col min="10242" max="10242" width="9.7109375" style="16" customWidth="1"/>
    <col min="10243" max="10243" width="51" style="16" customWidth="1"/>
    <col min="10244" max="10244" width="7.85546875" style="16"/>
    <col min="10245" max="10245" width="8.140625" style="16" customWidth="1"/>
    <col min="10246" max="10246" width="7.42578125" style="16" customWidth="1"/>
    <col min="10247" max="10247" width="6.85546875" style="16" customWidth="1"/>
    <col min="10248" max="10248" width="9.5703125" style="16" customWidth="1"/>
    <col min="10249" max="10249" width="11.5703125" style="16" customWidth="1"/>
    <col min="10250" max="10250" width="11.42578125" style="16" customWidth="1"/>
    <col min="10251" max="10251" width="10.5703125" style="16" customWidth="1"/>
    <col min="10252" max="10252" width="16" style="16" customWidth="1"/>
    <col min="10253" max="10253" width="10" style="16" customWidth="1"/>
    <col min="10254" max="10254" width="10.42578125" style="16" customWidth="1"/>
    <col min="10255" max="10497" width="7.85546875" style="16"/>
    <col min="10498" max="10498" width="9.7109375" style="16" customWidth="1"/>
    <col min="10499" max="10499" width="51" style="16" customWidth="1"/>
    <col min="10500" max="10500" width="7.85546875" style="16"/>
    <col min="10501" max="10501" width="8.140625" style="16" customWidth="1"/>
    <col min="10502" max="10502" width="7.42578125" style="16" customWidth="1"/>
    <col min="10503" max="10503" width="6.85546875" style="16" customWidth="1"/>
    <col min="10504" max="10504" width="9.5703125" style="16" customWidth="1"/>
    <col min="10505" max="10505" width="11.5703125" style="16" customWidth="1"/>
    <col min="10506" max="10506" width="11.42578125" style="16" customWidth="1"/>
    <col min="10507" max="10507" width="10.5703125" style="16" customWidth="1"/>
    <col min="10508" max="10508" width="16" style="16" customWidth="1"/>
    <col min="10509" max="10509" width="10" style="16" customWidth="1"/>
    <col min="10510" max="10510" width="10.42578125" style="16" customWidth="1"/>
    <col min="10511" max="10753" width="7.85546875" style="16"/>
    <col min="10754" max="10754" width="9.7109375" style="16" customWidth="1"/>
    <col min="10755" max="10755" width="51" style="16" customWidth="1"/>
    <col min="10756" max="10756" width="7.85546875" style="16"/>
    <col min="10757" max="10757" width="8.140625" style="16" customWidth="1"/>
    <col min="10758" max="10758" width="7.42578125" style="16" customWidth="1"/>
    <col min="10759" max="10759" width="6.85546875" style="16" customWidth="1"/>
    <col min="10760" max="10760" width="9.5703125" style="16" customWidth="1"/>
    <col min="10761" max="10761" width="11.5703125" style="16" customWidth="1"/>
    <col min="10762" max="10762" width="11.42578125" style="16" customWidth="1"/>
    <col min="10763" max="10763" width="10.5703125" style="16" customWidth="1"/>
    <col min="10764" max="10764" width="16" style="16" customWidth="1"/>
    <col min="10765" max="10765" width="10" style="16" customWidth="1"/>
    <col min="10766" max="10766" width="10.42578125" style="16" customWidth="1"/>
    <col min="10767" max="11009" width="7.85546875" style="16"/>
    <col min="11010" max="11010" width="9.7109375" style="16" customWidth="1"/>
    <col min="11011" max="11011" width="51" style="16" customWidth="1"/>
    <col min="11012" max="11012" width="7.85546875" style="16"/>
    <col min="11013" max="11013" width="8.140625" style="16" customWidth="1"/>
    <col min="11014" max="11014" width="7.42578125" style="16" customWidth="1"/>
    <col min="11015" max="11015" width="6.85546875" style="16" customWidth="1"/>
    <col min="11016" max="11016" width="9.5703125" style="16" customWidth="1"/>
    <col min="11017" max="11017" width="11.5703125" style="16" customWidth="1"/>
    <col min="11018" max="11018" width="11.42578125" style="16" customWidth="1"/>
    <col min="11019" max="11019" width="10.5703125" style="16" customWidth="1"/>
    <col min="11020" max="11020" width="16" style="16" customWidth="1"/>
    <col min="11021" max="11021" width="10" style="16" customWidth="1"/>
    <col min="11022" max="11022" width="10.42578125" style="16" customWidth="1"/>
    <col min="11023" max="11265" width="7.85546875" style="16"/>
    <col min="11266" max="11266" width="9.7109375" style="16" customWidth="1"/>
    <col min="11267" max="11267" width="51" style="16" customWidth="1"/>
    <col min="11268" max="11268" width="7.85546875" style="16"/>
    <col min="11269" max="11269" width="8.140625" style="16" customWidth="1"/>
    <col min="11270" max="11270" width="7.42578125" style="16" customWidth="1"/>
    <col min="11271" max="11271" width="6.85546875" style="16" customWidth="1"/>
    <col min="11272" max="11272" width="9.5703125" style="16" customWidth="1"/>
    <col min="11273" max="11273" width="11.5703125" style="16" customWidth="1"/>
    <col min="11274" max="11274" width="11.42578125" style="16" customWidth="1"/>
    <col min="11275" max="11275" width="10.5703125" style="16" customWidth="1"/>
    <col min="11276" max="11276" width="16" style="16" customWidth="1"/>
    <col min="11277" max="11277" width="10" style="16" customWidth="1"/>
    <col min="11278" max="11278" width="10.42578125" style="16" customWidth="1"/>
    <col min="11279" max="11521" width="7.85546875" style="16"/>
    <col min="11522" max="11522" width="9.7109375" style="16" customWidth="1"/>
    <col min="11523" max="11523" width="51" style="16" customWidth="1"/>
    <col min="11524" max="11524" width="7.85546875" style="16"/>
    <col min="11525" max="11525" width="8.140625" style="16" customWidth="1"/>
    <col min="11526" max="11526" width="7.42578125" style="16" customWidth="1"/>
    <col min="11527" max="11527" width="6.85546875" style="16" customWidth="1"/>
    <col min="11528" max="11528" width="9.5703125" style="16" customWidth="1"/>
    <col min="11529" max="11529" width="11.5703125" style="16" customWidth="1"/>
    <col min="11530" max="11530" width="11.42578125" style="16" customWidth="1"/>
    <col min="11531" max="11531" width="10.5703125" style="16" customWidth="1"/>
    <col min="11532" max="11532" width="16" style="16" customWidth="1"/>
    <col min="11533" max="11533" width="10" style="16" customWidth="1"/>
    <col min="11534" max="11534" width="10.42578125" style="16" customWidth="1"/>
    <col min="11535" max="11777" width="7.85546875" style="16"/>
    <col min="11778" max="11778" width="9.7109375" style="16" customWidth="1"/>
    <col min="11779" max="11779" width="51" style="16" customWidth="1"/>
    <col min="11780" max="11780" width="7.85546875" style="16"/>
    <col min="11781" max="11781" width="8.140625" style="16" customWidth="1"/>
    <col min="11782" max="11782" width="7.42578125" style="16" customWidth="1"/>
    <col min="11783" max="11783" width="6.85546875" style="16" customWidth="1"/>
    <col min="11784" max="11784" width="9.5703125" style="16" customWidth="1"/>
    <col min="11785" max="11785" width="11.5703125" style="16" customWidth="1"/>
    <col min="11786" max="11786" width="11.42578125" style="16" customWidth="1"/>
    <col min="11787" max="11787" width="10.5703125" style="16" customWidth="1"/>
    <col min="11788" max="11788" width="16" style="16" customWidth="1"/>
    <col min="11789" max="11789" width="10" style="16" customWidth="1"/>
    <col min="11790" max="11790" width="10.42578125" style="16" customWidth="1"/>
    <col min="11791" max="12033" width="7.85546875" style="16"/>
    <col min="12034" max="12034" width="9.7109375" style="16" customWidth="1"/>
    <col min="12035" max="12035" width="51" style="16" customWidth="1"/>
    <col min="12036" max="12036" width="7.85546875" style="16"/>
    <col min="12037" max="12037" width="8.140625" style="16" customWidth="1"/>
    <col min="12038" max="12038" width="7.42578125" style="16" customWidth="1"/>
    <col min="12039" max="12039" width="6.85546875" style="16" customWidth="1"/>
    <col min="12040" max="12040" width="9.5703125" style="16" customWidth="1"/>
    <col min="12041" max="12041" width="11.5703125" style="16" customWidth="1"/>
    <col min="12042" max="12042" width="11.42578125" style="16" customWidth="1"/>
    <col min="12043" max="12043" width="10.5703125" style="16" customWidth="1"/>
    <col min="12044" max="12044" width="16" style="16" customWidth="1"/>
    <col min="12045" max="12045" width="10" style="16" customWidth="1"/>
    <col min="12046" max="12046" width="10.42578125" style="16" customWidth="1"/>
    <col min="12047" max="12289" width="7.85546875" style="16"/>
    <col min="12290" max="12290" width="9.7109375" style="16" customWidth="1"/>
    <col min="12291" max="12291" width="51" style="16" customWidth="1"/>
    <col min="12292" max="12292" width="7.85546875" style="16"/>
    <col min="12293" max="12293" width="8.140625" style="16" customWidth="1"/>
    <col min="12294" max="12294" width="7.42578125" style="16" customWidth="1"/>
    <col min="12295" max="12295" width="6.85546875" style="16" customWidth="1"/>
    <col min="12296" max="12296" width="9.5703125" style="16" customWidth="1"/>
    <col min="12297" max="12297" width="11.5703125" style="16" customWidth="1"/>
    <col min="12298" max="12298" width="11.42578125" style="16" customWidth="1"/>
    <col min="12299" max="12299" width="10.5703125" style="16" customWidth="1"/>
    <col min="12300" max="12300" width="16" style="16" customWidth="1"/>
    <col min="12301" max="12301" width="10" style="16" customWidth="1"/>
    <col min="12302" max="12302" width="10.42578125" style="16" customWidth="1"/>
    <col min="12303" max="12545" width="7.85546875" style="16"/>
    <col min="12546" max="12546" width="9.7109375" style="16" customWidth="1"/>
    <col min="12547" max="12547" width="51" style="16" customWidth="1"/>
    <col min="12548" max="12548" width="7.85546875" style="16"/>
    <col min="12549" max="12549" width="8.140625" style="16" customWidth="1"/>
    <col min="12550" max="12550" width="7.42578125" style="16" customWidth="1"/>
    <col min="12551" max="12551" width="6.85546875" style="16" customWidth="1"/>
    <col min="12552" max="12552" width="9.5703125" style="16" customWidth="1"/>
    <col min="12553" max="12553" width="11.5703125" style="16" customWidth="1"/>
    <col min="12554" max="12554" width="11.42578125" style="16" customWidth="1"/>
    <col min="12555" max="12555" width="10.5703125" style="16" customWidth="1"/>
    <col min="12556" max="12556" width="16" style="16" customWidth="1"/>
    <col min="12557" max="12557" width="10" style="16" customWidth="1"/>
    <col min="12558" max="12558" width="10.42578125" style="16" customWidth="1"/>
    <col min="12559" max="12801" width="7.85546875" style="16"/>
    <col min="12802" max="12802" width="9.7109375" style="16" customWidth="1"/>
    <col min="12803" max="12803" width="51" style="16" customWidth="1"/>
    <col min="12804" max="12804" width="7.85546875" style="16"/>
    <col min="12805" max="12805" width="8.140625" style="16" customWidth="1"/>
    <col min="12806" max="12806" width="7.42578125" style="16" customWidth="1"/>
    <col min="12807" max="12807" width="6.85546875" style="16" customWidth="1"/>
    <col min="12808" max="12808" width="9.5703125" style="16" customWidth="1"/>
    <col min="12809" max="12809" width="11.5703125" style="16" customWidth="1"/>
    <col min="12810" max="12810" width="11.42578125" style="16" customWidth="1"/>
    <col min="12811" max="12811" width="10.5703125" style="16" customWidth="1"/>
    <col min="12812" max="12812" width="16" style="16" customWidth="1"/>
    <col min="12813" max="12813" width="10" style="16" customWidth="1"/>
    <col min="12814" max="12814" width="10.42578125" style="16" customWidth="1"/>
    <col min="12815" max="13057" width="7.85546875" style="16"/>
    <col min="13058" max="13058" width="9.7109375" style="16" customWidth="1"/>
    <col min="13059" max="13059" width="51" style="16" customWidth="1"/>
    <col min="13060" max="13060" width="7.85546875" style="16"/>
    <col min="13061" max="13061" width="8.140625" style="16" customWidth="1"/>
    <col min="13062" max="13062" width="7.42578125" style="16" customWidth="1"/>
    <col min="13063" max="13063" width="6.85546875" style="16" customWidth="1"/>
    <col min="13064" max="13064" width="9.5703125" style="16" customWidth="1"/>
    <col min="13065" max="13065" width="11.5703125" style="16" customWidth="1"/>
    <col min="13066" max="13066" width="11.42578125" style="16" customWidth="1"/>
    <col min="13067" max="13067" width="10.5703125" style="16" customWidth="1"/>
    <col min="13068" max="13068" width="16" style="16" customWidth="1"/>
    <col min="13069" max="13069" width="10" style="16" customWidth="1"/>
    <col min="13070" max="13070" width="10.42578125" style="16" customWidth="1"/>
    <col min="13071" max="13313" width="7.85546875" style="16"/>
    <col min="13314" max="13314" width="9.7109375" style="16" customWidth="1"/>
    <col min="13315" max="13315" width="51" style="16" customWidth="1"/>
    <col min="13316" max="13316" width="7.85546875" style="16"/>
    <col min="13317" max="13317" width="8.140625" style="16" customWidth="1"/>
    <col min="13318" max="13318" width="7.42578125" style="16" customWidth="1"/>
    <col min="13319" max="13319" width="6.85546875" style="16" customWidth="1"/>
    <col min="13320" max="13320" width="9.5703125" style="16" customWidth="1"/>
    <col min="13321" max="13321" width="11.5703125" style="16" customWidth="1"/>
    <col min="13322" max="13322" width="11.42578125" style="16" customWidth="1"/>
    <col min="13323" max="13323" width="10.5703125" style="16" customWidth="1"/>
    <col min="13324" max="13324" width="16" style="16" customWidth="1"/>
    <col min="13325" max="13325" width="10" style="16" customWidth="1"/>
    <col min="13326" max="13326" width="10.42578125" style="16" customWidth="1"/>
    <col min="13327" max="13569" width="7.85546875" style="16"/>
    <col min="13570" max="13570" width="9.7109375" style="16" customWidth="1"/>
    <col min="13571" max="13571" width="51" style="16" customWidth="1"/>
    <col min="13572" max="13572" width="7.85546875" style="16"/>
    <col min="13573" max="13573" width="8.140625" style="16" customWidth="1"/>
    <col min="13574" max="13574" width="7.42578125" style="16" customWidth="1"/>
    <col min="13575" max="13575" width="6.85546875" style="16" customWidth="1"/>
    <col min="13576" max="13576" width="9.5703125" style="16" customWidth="1"/>
    <col min="13577" max="13577" width="11.5703125" style="16" customWidth="1"/>
    <col min="13578" max="13578" width="11.42578125" style="16" customWidth="1"/>
    <col min="13579" max="13579" width="10.5703125" style="16" customWidth="1"/>
    <col min="13580" max="13580" width="16" style="16" customWidth="1"/>
    <col min="13581" max="13581" width="10" style="16" customWidth="1"/>
    <col min="13582" max="13582" width="10.42578125" style="16" customWidth="1"/>
    <col min="13583" max="13825" width="7.85546875" style="16"/>
    <col min="13826" max="13826" width="9.7109375" style="16" customWidth="1"/>
    <col min="13827" max="13827" width="51" style="16" customWidth="1"/>
    <col min="13828" max="13828" width="7.85546875" style="16"/>
    <col min="13829" max="13829" width="8.140625" style="16" customWidth="1"/>
    <col min="13830" max="13830" width="7.42578125" style="16" customWidth="1"/>
    <col min="13831" max="13831" width="6.85546875" style="16" customWidth="1"/>
    <col min="13832" max="13832" width="9.5703125" style="16" customWidth="1"/>
    <col min="13833" max="13833" width="11.5703125" style="16" customWidth="1"/>
    <col min="13834" max="13834" width="11.42578125" style="16" customWidth="1"/>
    <col min="13835" max="13835" width="10.5703125" style="16" customWidth="1"/>
    <col min="13836" max="13836" width="16" style="16" customWidth="1"/>
    <col min="13837" max="13837" width="10" style="16" customWidth="1"/>
    <col min="13838" max="13838" width="10.42578125" style="16" customWidth="1"/>
    <col min="13839" max="14081" width="7.85546875" style="16"/>
    <col min="14082" max="14082" width="9.7109375" style="16" customWidth="1"/>
    <col min="14083" max="14083" width="51" style="16" customWidth="1"/>
    <col min="14084" max="14084" width="7.85546875" style="16"/>
    <col min="14085" max="14085" width="8.140625" style="16" customWidth="1"/>
    <col min="14086" max="14086" width="7.42578125" style="16" customWidth="1"/>
    <col min="14087" max="14087" width="6.85546875" style="16" customWidth="1"/>
    <col min="14088" max="14088" width="9.5703125" style="16" customWidth="1"/>
    <col min="14089" max="14089" width="11.5703125" style="16" customWidth="1"/>
    <col min="14090" max="14090" width="11.42578125" style="16" customWidth="1"/>
    <col min="14091" max="14091" width="10.5703125" style="16" customWidth="1"/>
    <col min="14092" max="14092" width="16" style="16" customWidth="1"/>
    <col min="14093" max="14093" width="10" style="16" customWidth="1"/>
    <col min="14094" max="14094" width="10.42578125" style="16" customWidth="1"/>
    <col min="14095" max="14337" width="7.85546875" style="16"/>
    <col min="14338" max="14338" width="9.7109375" style="16" customWidth="1"/>
    <col min="14339" max="14339" width="51" style="16" customWidth="1"/>
    <col min="14340" max="14340" width="7.85546875" style="16"/>
    <col min="14341" max="14341" width="8.140625" style="16" customWidth="1"/>
    <col min="14342" max="14342" width="7.42578125" style="16" customWidth="1"/>
    <col min="14343" max="14343" width="6.85546875" style="16" customWidth="1"/>
    <col min="14344" max="14344" width="9.5703125" style="16" customWidth="1"/>
    <col min="14345" max="14345" width="11.5703125" style="16" customWidth="1"/>
    <col min="14346" max="14346" width="11.42578125" style="16" customWidth="1"/>
    <col min="14347" max="14347" width="10.5703125" style="16" customWidth="1"/>
    <col min="14348" max="14348" width="16" style="16" customWidth="1"/>
    <col min="14349" max="14349" width="10" style="16" customWidth="1"/>
    <col min="14350" max="14350" width="10.42578125" style="16" customWidth="1"/>
    <col min="14351" max="14593" width="7.85546875" style="16"/>
    <col min="14594" max="14594" width="9.7109375" style="16" customWidth="1"/>
    <col min="14595" max="14595" width="51" style="16" customWidth="1"/>
    <col min="14596" max="14596" width="7.85546875" style="16"/>
    <col min="14597" max="14597" width="8.140625" style="16" customWidth="1"/>
    <col min="14598" max="14598" width="7.42578125" style="16" customWidth="1"/>
    <col min="14599" max="14599" width="6.85546875" style="16" customWidth="1"/>
    <col min="14600" max="14600" width="9.5703125" style="16" customWidth="1"/>
    <col min="14601" max="14601" width="11.5703125" style="16" customWidth="1"/>
    <col min="14602" max="14602" width="11.42578125" style="16" customWidth="1"/>
    <col min="14603" max="14603" width="10.5703125" style="16" customWidth="1"/>
    <col min="14604" max="14604" width="16" style="16" customWidth="1"/>
    <col min="14605" max="14605" width="10" style="16" customWidth="1"/>
    <col min="14606" max="14606" width="10.42578125" style="16" customWidth="1"/>
    <col min="14607" max="14849" width="7.85546875" style="16"/>
    <col min="14850" max="14850" width="9.7109375" style="16" customWidth="1"/>
    <col min="14851" max="14851" width="51" style="16" customWidth="1"/>
    <col min="14852" max="14852" width="7.85546875" style="16"/>
    <col min="14853" max="14853" width="8.140625" style="16" customWidth="1"/>
    <col min="14854" max="14854" width="7.42578125" style="16" customWidth="1"/>
    <col min="14855" max="14855" width="6.85546875" style="16" customWidth="1"/>
    <col min="14856" max="14856" width="9.5703125" style="16" customWidth="1"/>
    <col min="14857" max="14857" width="11.5703125" style="16" customWidth="1"/>
    <col min="14858" max="14858" width="11.42578125" style="16" customWidth="1"/>
    <col min="14859" max="14859" width="10.5703125" style="16" customWidth="1"/>
    <col min="14860" max="14860" width="16" style="16" customWidth="1"/>
    <col min="14861" max="14861" width="10" style="16" customWidth="1"/>
    <col min="14862" max="14862" width="10.42578125" style="16" customWidth="1"/>
    <col min="14863" max="15105" width="7.85546875" style="16"/>
    <col min="15106" max="15106" width="9.7109375" style="16" customWidth="1"/>
    <col min="15107" max="15107" width="51" style="16" customWidth="1"/>
    <col min="15108" max="15108" width="7.85546875" style="16"/>
    <col min="15109" max="15109" width="8.140625" style="16" customWidth="1"/>
    <col min="15110" max="15110" width="7.42578125" style="16" customWidth="1"/>
    <col min="15111" max="15111" width="6.85546875" style="16" customWidth="1"/>
    <col min="15112" max="15112" width="9.5703125" style="16" customWidth="1"/>
    <col min="15113" max="15113" width="11.5703125" style="16" customWidth="1"/>
    <col min="15114" max="15114" width="11.42578125" style="16" customWidth="1"/>
    <col min="15115" max="15115" width="10.5703125" style="16" customWidth="1"/>
    <col min="15116" max="15116" width="16" style="16" customWidth="1"/>
    <col min="15117" max="15117" width="10" style="16" customWidth="1"/>
    <col min="15118" max="15118" width="10.42578125" style="16" customWidth="1"/>
    <col min="15119" max="15361" width="7.85546875" style="16"/>
    <col min="15362" max="15362" width="9.7109375" style="16" customWidth="1"/>
    <col min="15363" max="15363" width="51" style="16" customWidth="1"/>
    <col min="15364" max="15364" width="7.85546875" style="16"/>
    <col min="15365" max="15365" width="8.140625" style="16" customWidth="1"/>
    <col min="15366" max="15366" width="7.42578125" style="16" customWidth="1"/>
    <col min="15367" max="15367" width="6.85546875" style="16" customWidth="1"/>
    <col min="15368" max="15368" width="9.5703125" style="16" customWidth="1"/>
    <col min="15369" max="15369" width="11.5703125" style="16" customWidth="1"/>
    <col min="15370" max="15370" width="11.42578125" style="16" customWidth="1"/>
    <col min="15371" max="15371" width="10.5703125" style="16" customWidth="1"/>
    <col min="15372" max="15372" width="16" style="16" customWidth="1"/>
    <col min="15373" max="15373" width="10" style="16" customWidth="1"/>
    <col min="15374" max="15374" width="10.42578125" style="16" customWidth="1"/>
    <col min="15375" max="15617" width="7.85546875" style="16"/>
    <col min="15618" max="15618" width="9.7109375" style="16" customWidth="1"/>
    <col min="15619" max="15619" width="51" style="16" customWidth="1"/>
    <col min="15620" max="15620" width="7.85546875" style="16"/>
    <col min="15621" max="15621" width="8.140625" style="16" customWidth="1"/>
    <col min="15622" max="15622" width="7.42578125" style="16" customWidth="1"/>
    <col min="15623" max="15623" width="6.85546875" style="16" customWidth="1"/>
    <col min="15624" max="15624" width="9.5703125" style="16" customWidth="1"/>
    <col min="15625" max="15625" width="11.5703125" style="16" customWidth="1"/>
    <col min="15626" max="15626" width="11.42578125" style="16" customWidth="1"/>
    <col min="15627" max="15627" width="10.5703125" style="16" customWidth="1"/>
    <col min="15628" max="15628" width="16" style="16" customWidth="1"/>
    <col min="15629" max="15629" width="10" style="16" customWidth="1"/>
    <col min="15630" max="15630" width="10.42578125" style="16" customWidth="1"/>
    <col min="15631" max="15873" width="7.85546875" style="16"/>
    <col min="15874" max="15874" width="9.7109375" style="16" customWidth="1"/>
    <col min="15875" max="15875" width="51" style="16" customWidth="1"/>
    <col min="15876" max="15876" width="7.85546875" style="16"/>
    <col min="15877" max="15877" width="8.140625" style="16" customWidth="1"/>
    <col min="15878" max="15878" width="7.42578125" style="16" customWidth="1"/>
    <col min="15879" max="15879" width="6.85546875" style="16" customWidth="1"/>
    <col min="15880" max="15880" width="9.5703125" style="16" customWidth="1"/>
    <col min="15881" max="15881" width="11.5703125" style="16" customWidth="1"/>
    <col min="15882" max="15882" width="11.42578125" style="16" customWidth="1"/>
    <col min="15883" max="15883" width="10.5703125" style="16" customWidth="1"/>
    <col min="15884" max="15884" width="16" style="16" customWidth="1"/>
    <col min="15885" max="15885" width="10" style="16" customWidth="1"/>
    <col min="15886" max="15886" width="10.42578125" style="16" customWidth="1"/>
    <col min="15887" max="16129" width="7.85546875" style="16"/>
    <col min="16130" max="16130" width="9.7109375" style="16" customWidth="1"/>
    <col min="16131" max="16131" width="51" style="16" customWidth="1"/>
    <col min="16132" max="16132" width="7.85546875" style="16"/>
    <col min="16133" max="16133" width="8.140625" style="16" customWidth="1"/>
    <col min="16134" max="16134" width="7.42578125" style="16" customWidth="1"/>
    <col min="16135" max="16135" width="6.85546875" style="16" customWidth="1"/>
    <col min="16136" max="16136" width="9.5703125" style="16" customWidth="1"/>
    <col min="16137" max="16137" width="11.5703125" style="16" customWidth="1"/>
    <col min="16138" max="16138" width="11.42578125" style="16" customWidth="1"/>
    <col min="16139" max="16139" width="10.5703125" style="16" customWidth="1"/>
    <col min="16140" max="16140" width="16" style="16" customWidth="1"/>
    <col min="16141" max="16141" width="10" style="16" customWidth="1"/>
    <col min="16142" max="16142" width="10.42578125" style="16" customWidth="1"/>
    <col min="16143" max="16384" width="7.85546875" style="16"/>
  </cols>
  <sheetData>
    <row r="1" spans="1:256" customFormat="1" ht="15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5" x14ac:dyDescent="0.25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10.15" customHeight="1" x14ac:dyDescent="0.25">
      <c r="A4" s="4" t="s">
        <v>3</v>
      </c>
      <c r="B4" s="4"/>
      <c r="C4" s="4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36" customHeight="1" x14ac:dyDescent="0.2">
      <c r="A5" s="7" t="s">
        <v>4</v>
      </c>
      <c r="B5" s="8" t="s">
        <v>5</v>
      </c>
      <c r="C5" s="9"/>
      <c r="D5" s="9"/>
      <c r="E5" s="9"/>
      <c r="F5" s="9"/>
      <c r="G5" s="10"/>
      <c r="H5" s="11" t="s">
        <v>6</v>
      </c>
      <c r="I5" s="12" t="s">
        <v>7</v>
      </c>
      <c r="J5" s="13"/>
      <c r="K5" s="13"/>
      <c r="L5" s="14"/>
      <c r="M5" s="15" t="s">
        <v>8</v>
      </c>
      <c r="N5" s="15"/>
      <c r="O5" s="15"/>
      <c r="P5" s="15"/>
    </row>
    <row r="6" spans="1:256" ht="34.5" customHeight="1" x14ac:dyDescent="0.2">
      <c r="A6" s="17"/>
      <c r="B6" s="15" t="s">
        <v>9</v>
      </c>
      <c r="C6" s="18" t="s">
        <v>10</v>
      </c>
      <c r="D6" s="19" t="s">
        <v>11</v>
      </c>
      <c r="E6" s="20" t="s">
        <v>12</v>
      </c>
      <c r="F6" s="20"/>
      <c r="G6" s="11" t="s">
        <v>13</v>
      </c>
      <c r="H6" s="11"/>
      <c r="I6" s="21"/>
      <c r="J6" s="22"/>
      <c r="K6" s="22"/>
      <c r="L6" s="23"/>
      <c r="M6" s="15" t="s">
        <v>14</v>
      </c>
      <c r="N6" s="15"/>
      <c r="O6" s="15" t="s">
        <v>15</v>
      </c>
      <c r="P6" s="15" t="s">
        <v>16</v>
      </c>
    </row>
    <row r="7" spans="1:256" ht="85.5" customHeight="1" x14ac:dyDescent="0.2">
      <c r="A7" s="24"/>
      <c r="B7" s="15"/>
      <c r="C7" s="18"/>
      <c r="D7" s="25"/>
      <c r="E7" s="26" t="s">
        <v>17</v>
      </c>
      <c r="F7" s="27" t="s">
        <v>18</v>
      </c>
      <c r="G7" s="11"/>
      <c r="H7" s="11"/>
      <c r="I7" s="27" t="s">
        <v>17</v>
      </c>
      <c r="J7" s="27" t="s">
        <v>18</v>
      </c>
      <c r="K7" s="28" t="s">
        <v>19</v>
      </c>
      <c r="L7" s="27" t="s">
        <v>20</v>
      </c>
      <c r="M7" s="27" t="s">
        <v>21</v>
      </c>
      <c r="N7" s="27" t="s">
        <v>22</v>
      </c>
      <c r="O7" s="15"/>
      <c r="P7" s="15"/>
    </row>
    <row r="8" spans="1:256" x14ac:dyDescent="0.2">
      <c r="A8" s="29">
        <v>1</v>
      </c>
      <c r="B8" s="29" t="s">
        <v>23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</row>
    <row r="9" spans="1:256" ht="15.75" customHeight="1" x14ac:dyDescent="0.2">
      <c r="A9" s="29"/>
      <c r="B9" s="31" t="s">
        <v>24</v>
      </c>
      <c r="C9" s="32" t="s">
        <v>25</v>
      </c>
      <c r="D9" s="28"/>
      <c r="E9" s="28"/>
      <c r="F9" s="28"/>
      <c r="G9" s="31" t="s">
        <v>26</v>
      </c>
      <c r="H9" s="28"/>
      <c r="I9" s="28"/>
      <c r="J9" s="30"/>
      <c r="K9" s="30"/>
      <c r="L9" s="33"/>
      <c r="M9" s="33"/>
      <c r="N9" s="33"/>
      <c r="O9" s="33"/>
      <c r="P9" s="33"/>
    </row>
    <row r="10" spans="1:256" ht="19.5" customHeight="1" x14ac:dyDescent="0.2">
      <c r="A10" s="34" t="s">
        <v>27</v>
      </c>
      <c r="B10" s="31"/>
      <c r="C10" s="35" t="s">
        <v>28</v>
      </c>
      <c r="D10" s="28"/>
      <c r="E10" s="36"/>
      <c r="F10" s="36"/>
      <c r="G10" s="31"/>
      <c r="H10" s="36"/>
      <c r="I10" s="37">
        <f>SUM(I11:I51)</f>
        <v>888444.06219000008</v>
      </c>
      <c r="J10" s="37">
        <f>SUM(J11:J51)</f>
        <v>890731.58799999999</v>
      </c>
      <c r="K10" s="37">
        <f>SUM(K11:K51)</f>
        <v>2287.5258099999592</v>
      </c>
      <c r="L10" s="37"/>
      <c r="M10" s="37">
        <f>SUM(M11:M51)</f>
        <v>890731.58799999999</v>
      </c>
      <c r="N10" s="37"/>
      <c r="O10" s="33"/>
      <c r="P10" s="33"/>
    </row>
    <row r="11" spans="1:256" ht="35.25" customHeight="1" x14ac:dyDescent="0.2">
      <c r="A11" s="38">
        <v>1</v>
      </c>
      <c r="B11" s="31"/>
      <c r="C11" s="39" t="s">
        <v>29</v>
      </c>
      <c r="D11" s="40" t="s">
        <v>30</v>
      </c>
      <c r="E11" s="41">
        <v>1</v>
      </c>
      <c r="F11" s="41">
        <v>1</v>
      </c>
      <c r="G11" s="31"/>
      <c r="H11" s="42"/>
      <c r="I11" s="43">
        <v>88642.527220000018</v>
      </c>
      <c r="J11" s="43">
        <v>88863.725999999995</v>
      </c>
      <c r="K11" s="43">
        <f>J11-I11</f>
        <v>221.19877999997698</v>
      </c>
      <c r="L11" s="33"/>
      <c r="M11" s="44">
        <f t="shared" ref="M11:M51" si="0">J11</f>
        <v>88863.725999999995</v>
      </c>
      <c r="N11" s="33"/>
      <c r="O11" s="33"/>
      <c r="P11" s="33"/>
    </row>
    <row r="12" spans="1:256" ht="35.25" customHeight="1" x14ac:dyDescent="0.2">
      <c r="A12" s="38">
        <f t="shared" ref="A12:A51" si="1">A11+1</f>
        <v>2</v>
      </c>
      <c r="B12" s="31"/>
      <c r="C12" s="39" t="s">
        <v>31</v>
      </c>
      <c r="D12" s="40" t="s">
        <v>30</v>
      </c>
      <c r="E12" s="41">
        <v>1</v>
      </c>
      <c r="F12" s="41">
        <v>1</v>
      </c>
      <c r="G12" s="31"/>
      <c r="H12" s="42"/>
      <c r="I12" s="43">
        <v>29132.025000000001</v>
      </c>
      <c r="J12" s="43">
        <v>29132.025000000001</v>
      </c>
      <c r="K12" s="43">
        <f t="shared" ref="K12:K51" si="2">J12-I12</f>
        <v>0</v>
      </c>
      <c r="L12" s="33"/>
      <c r="M12" s="44">
        <f t="shared" si="0"/>
        <v>29132.025000000001</v>
      </c>
      <c r="N12" s="33"/>
      <c r="O12" s="33"/>
      <c r="P12" s="33"/>
    </row>
    <row r="13" spans="1:256" ht="35.25" customHeight="1" x14ac:dyDescent="0.2">
      <c r="A13" s="38">
        <f t="shared" si="1"/>
        <v>3</v>
      </c>
      <c r="B13" s="31"/>
      <c r="C13" s="39" t="s">
        <v>32</v>
      </c>
      <c r="D13" s="40" t="s">
        <v>30</v>
      </c>
      <c r="E13" s="41">
        <v>1</v>
      </c>
      <c r="F13" s="41">
        <v>1</v>
      </c>
      <c r="G13" s="31"/>
      <c r="H13" s="42"/>
      <c r="I13" s="43">
        <v>36997.143000000004</v>
      </c>
      <c r="J13" s="43">
        <v>36997.143000000004</v>
      </c>
      <c r="K13" s="43">
        <f t="shared" si="2"/>
        <v>0</v>
      </c>
      <c r="L13" s="33"/>
      <c r="M13" s="44">
        <f t="shared" si="0"/>
        <v>36997.143000000004</v>
      </c>
      <c r="N13" s="33"/>
      <c r="O13" s="33"/>
      <c r="P13" s="33"/>
    </row>
    <row r="14" spans="1:256" ht="35.25" customHeight="1" x14ac:dyDescent="0.2">
      <c r="A14" s="38">
        <f t="shared" si="1"/>
        <v>4</v>
      </c>
      <c r="B14" s="31"/>
      <c r="C14" s="39" t="s">
        <v>33</v>
      </c>
      <c r="D14" s="40" t="s">
        <v>30</v>
      </c>
      <c r="E14" s="41">
        <v>1</v>
      </c>
      <c r="F14" s="41">
        <v>1</v>
      </c>
      <c r="G14" s="31"/>
      <c r="H14" s="42"/>
      <c r="I14" s="43">
        <v>232473.97</v>
      </c>
      <c r="J14" s="43">
        <v>232514.07199999999</v>
      </c>
      <c r="K14" s="43">
        <f t="shared" si="2"/>
        <v>40.1019999999844</v>
      </c>
      <c r="L14" s="33"/>
      <c r="M14" s="44">
        <f t="shared" si="0"/>
        <v>232514.07199999999</v>
      </c>
      <c r="N14" s="33"/>
      <c r="O14" s="33"/>
      <c r="P14" s="33"/>
    </row>
    <row r="15" spans="1:256" ht="35.25" customHeight="1" x14ac:dyDescent="0.2">
      <c r="A15" s="38">
        <f t="shared" si="1"/>
        <v>5</v>
      </c>
      <c r="B15" s="31"/>
      <c r="C15" s="39" t="s">
        <v>34</v>
      </c>
      <c r="D15" s="40" t="s">
        <v>30</v>
      </c>
      <c r="E15" s="41">
        <v>1</v>
      </c>
      <c r="F15" s="41">
        <v>1</v>
      </c>
      <c r="G15" s="31"/>
      <c r="H15" s="42"/>
      <c r="I15" s="43">
        <v>14172.72</v>
      </c>
      <c r="J15" s="43">
        <v>14172.715</v>
      </c>
      <c r="K15" s="43">
        <f t="shared" si="2"/>
        <v>-4.9999999991996447E-3</v>
      </c>
      <c r="L15" s="33"/>
      <c r="M15" s="44">
        <f t="shared" si="0"/>
        <v>14172.715</v>
      </c>
      <c r="N15" s="33"/>
      <c r="O15" s="33"/>
      <c r="P15" s="33"/>
    </row>
    <row r="16" spans="1:256" ht="35.25" customHeight="1" x14ac:dyDescent="0.2">
      <c r="A16" s="38">
        <f t="shared" si="1"/>
        <v>6</v>
      </c>
      <c r="B16" s="31"/>
      <c r="C16" s="39" t="s">
        <v>35</v>
      </c>
      <c r="D16" s="40" t="s">
        <v>30</v>
      </c>
      <c r="E16" s="41">
        <v>1</v>
      </c>
      <c r="F16" s="41">
        <v>1</v>
      </c>
      <c r="G16" s="31"/>
      <c r="H16" s="42"/>
      <c r="I16" s="43">
        <v>15838.036</v>
      </c>
      <c r="J16" s="43">
        <v>15838.035</v>
      </c>
      <c r="K16" s="43">
        <f t="shared" si="2"/>
        <v>-1.0000000002037268E-3</v>
      </c>
      <c r="L16" s="33"/>
      <c r="M16" s="44">
        <f t="shared" si="0"/>
        <v>15838.035</v>
      </c>
      <c r="N16" s="33"/>
      <c r="O16" s="33"/>
      <c r="P16" s="33"/>
    </row>
    <row r="17" spans="1:16" ht="35.25" customHeight="1" x14ac:dyDescent="0.2">
      <c r="A17" s="38">
        <f t="shared" si="1"/>
        <v>7</v>
      </c>
      <c r="B17" s="31"/>
      <c r="C17" s="39" t="s">
        <v>36</v>
      </c>
      <c r="D17" s="40" t="s">
        <v>30</v>
      </c>
      <c r="E17" s="41">
        <v>1</v>
      </c>
      <c r="F17" s="41">
        <v>1</v>
      </c>
      <c r="G17" s="31"/>
      <c r="H17" s="42"/>
      <c r="I17" s="43">
        <v>13444.878900000002</v>
      </c>
      <c r="J17" s="43">
        <v>13444.877</v>
      </c>
      <c r="K17" s="43">
        <f t="shared" si="2"/>
        <v>-1.9000000011146767E-3</v>
      </c>
      <c r="L17" s="33"/>
      <c r="M17" s="44">
        <f t="shared" si="0"/>
        <v>13444.877</v>
      </c>
      <c r="N17" s="33"/>
      <c r="O17" s="33"/>
      <c r="P17" s="33"/>
    </row>
    <row r="18" spans="1:16" ht="35.25" customHeight="1" x14ac:dyDescent="0.2">
      <c r="A18" s="38">
        <f t="shared" si="1"/>
        <v>8</v>
      </c>
      <c r="B18" s="31"/>
      <c r="C18" s="39" t="s">
        <v>37</v>
      </c>
      <c r="D18" s="40" t="s">
        <v>30</v>
      </c>
      <c r="E18" s="41">
        <v>1</v>
      </c>
      <c r="F18" s="41">
        <v>1</v>
      </c>
      <c r="G18" s="31"/>
      <c r="H18" s="42"/>
      <c r="I18" s="43">
        <v>5220.4780899999996</v>
      </c>
      <c r="J18" s="43">
        <v>5220.4780000000001</v>
      </c>
      <c r="K18" s="43">
        <f t="shared" si="2"/>
        <v>-8.9999999545398168E-5</v>
      </c>
      <c r="L18" s="33"/>
      <c r="M18" s="44">
        <f t="shared" si="0"/>
        <v>5220.4780000000001</v>
      </c>
      <c r="N18" s="33"/>
      <c r="O18" s="33"/>
      <c r="P18" s="33"/>
    </row>
    <row r="19" spans="1:16" ht="35.25" customHeight="1" x14ac:dyDescent="0.2">
      <c r="A19" s="38">
        <f t="shared" si="1"/>
        <v>9</v>
      </c>
      <c r="B19" s="31"/>
      <c r="C19" s="39" t="s">
        <v>38</v>
      </c>
      <c r="D19" s="40" t="s">
        <v>30</v>
      </c>
      <c r="E19" s="41">
        <v>1</v>
      </c>
      <c r="F19" s="41">
        <v>1</v>
      </c>
      <c r="G19" s="31"/>
      <c r="H19" s="42"/>
      <c r="I19" s="43">
        <v>14256.825209999999</v>
      </c>
      <c r="J19" s="43">
        <v>14256.825000000001</v>
      </c>
      <c r="K19" s="43">
        <f t="shared" si="2"/>
        <v>-2.0999999833293259E-4</v>
      </c>
      <c r="L19" s="33"/>
      <c r="M19" s="44">
        <f t="shared" si="0"/>
        <v>14256.825000000001</v>
      </c>
      <c r="N19" s="33"/>
      <c r="O19" s="33"/>
      <c r="P19" s="33"/>
    </row>
    <row r="20" spans="1:16" ht="35.25" customHeight="1" x14ac:dyDescent="0.2">
      <c r="A20" s="38">
        <f t="shared" si="1"/>
        <v>10</v>
      </c>
      <c r="B20" s="31"/>
      <c r="C20" s="39" t="s">
        <v>39</v>
      </c>
      <c r="D20" s="40" t="s">
        <v>30</v>
      </c>
      <c r="E20" s="41">
        <v>1</v>
      </c>
      <c r="F20" s="41">
        <v>1</v>
      </c>
      <c r="G20" s="31"/>
      <c r="H20" s="42"/>
      <c r="I20" s="43">
        <v>36056.19139</v>
      </c>
      <c r="J20" s="43">
        <v>36056.19</v>
      </c>
      <c r="K20" s="43">
        <f t="shared" si="2"/>
        <v>-1.3899999976274557E-3</v>
      </c>
      <c r="L20" s="33"/>
      <c r="M20" s="44">
        <f t="shared" si="0"/>
        <v>36056.19</v>
      </c>
      <c r="N20" s="33"/>
      <c r="O20" s="33"/>
      <c r="P20" s="33"/>
    </row>
    <row r="21" spans="1:16" ht="35.25" customHeight="1" x14ac:dyDescent="0.2">
      <c r="A21" s="38">
        <f t="shared" si="1"/>
        <v>11</v>
      </c>
      <c r="B21" s="31"/>
      <c r="C21" s="39" t="s">
        <v>40</v>
      </c>
      <c r="D21" s="40" t="s">
        <v>30</v>
      </c>
      <c r="E21" s="30">
        <v>1</v>
      </c>
      <c r="F21" s="30">
        <v>1</v>
      </c>
      <c r="G21" s="31"/>
      <c r="H21" s="42"/>
      <c r="I21" s="43">
        <v>19958.20638</v>
      </c>
      <c r="J21" s="43">
        <v>20034.948</v>
      </c>
      <c r="K21" s="43">
        <f t="shared" si="2"/>
        <v>76.741620000000694</v>
      </c>
      <c r="L21" s="33"/>
      <c r="M21" s="44">
        <f t="shared" si="0"/>
        <v>20034.948</v>
      </c>
      <c r="N21" s="33"/>
      <c r="O21" s="33"/>
      <c r="P21" s="33"/>
    </row>
    <row r="22" spans="1:16" ht="30" customHeight="1" x14ac:dyDescent="0.2">
      <c r="A22" s="38">
        <f t="shared" si="1"/>
        <v>12</v>
      </c>
      <c r="B22" s="31"/>
      <c r="C22" s="39" t="s">
        <v>41</v>
      </c>
      <c r="D22" s="40" t="s">
        <v>30</v>
      </c>
      <c r="E22" s="30">
        <v>1</v>
      </c>
      <c r="F22" s="30">
        <v>1</v>
      </c>
      <c r="G22" s="31"/>
      <c r="H22" s="42"/>
      <c r="I22" s="45">
        <v>82749.809870000012</v>
      </c>
      <c r="J22" s="45">
        <v>82874.857000000004</v>
      </c>
      <c r="K22" s="43">
        <f t="shared" si="2"/>
        <v>125.04712999999174</v>
      </c>
      <c r="L22" s="33"/>
      <c r="M22" s="44">
        <f t="shared" si="0"/>
        <v>82874.857000000004</v>
      </c>
      <c r="N22" s="33"/>
      <c r="O22" s="33"/>
      <c r="P22" s="33"/>
    </row>
    <row r="23" spans="1:16" ht="19.5" customHeight="1" x14ac:dyDescent="0.2">
      <c r="A23" s="38">
        <f t="shared" si="1"/>
        <v>13</v>
      </c>
      <c r="B23" s="31"/>
      <c r="C23" s="39" t="s">
        <v>42</v>
      </c>
      <c r="D23" s="40" t="s">
        <v>30</v>
      </c>
      <c r="E23" s="46">
        <v>1</v>
      </c>
      <c r="F23" s="46">
        <v>1</v>
      </c>
      <c r="G23" s="31"/>
      <c r="H23" s="42"/>
      <c r="I23" s="45">
        <v>198157.3</v>
      </c>
      <c r="J23" s="45">
        <v>198157.3</v>
      </c>
      <c r="K23" s="43">
        <f t="shared" si="2"/>
        <v>0</v>
      </c>
      <c r="L23" s="33"/>
      <c r="M23" s="44">
        <f t="shared" si="0"/>
        <v>198157.3</v>
      </c>
      <c r="N23" s="33"/>
      <c r="O23" s="33"/>
      <c r="P23" s="33"/>
    </row>
    <row r="24" spans="1:16" ht="30" customHeight="1" x14ac:dyDescent="0.2">
      <c r="A24" s="38">
        <f t="shared" si="1"/>
        <v>14</v>
      </c>
      <c r="B24" s="31"/>
      <c r="C24" s="39" t="s">
        <v>43</v>
      </c>
      <c r="D24" s="40" t="s">
        <v>30</v>
      </c>
      <c r="E24" s="30">
        <v>1</v>
      </c>
      <c r="F24" s="30">
        <v>1</v>
      </c>
      <c r="G24" s="31"/>
      <c r="H24" s="42"/>
      <c r="I24" s="45">
        <v>3394.2297699999999</v>
      </c>
      <c r="J24" s="45">
        <v>3402.7890000000002</v>
      </c>
      <c r="K24" s="43">
        <f t="shared" si="2"/>
        <v>8.5592300000002979</v>
      </c>
      <c r="L24" s="33"/>
      <c r="M24" s="44">
        <f t="shared" si="0"/>
        <v>3402.7890000000002</v>
      </c>
      <c r="N24" s="33"/>
      <c r="O24" s="33"/>
      <c r="P24" s="33"/>
    </row>
    <row r="25" spans="1:16" ht="30" customHeight="1" x14ac:dyDescent="0.2">
      <c r="A25" s="38">
        <f t="shared" si="1"/>
        <v>15</v>
      </c>
      <c r="B25" s="31"/>
      <c r="C25" s="39" t="s">
        <v>44</v>
      </c>
      <c r="D25" s="40" t="s">
        <v>30</v>
      </c>
      <c r="E25" s="30">
        <v>1</v>
      </c>
      <c r="F25" s="30">
        <v>1</v>
      </c>
      <c r="G25" s="31"/>
      <c r="H25" s="42"/>
      <c r="I25" s="45">
        <v>4865.3795599999994</v>
      </c>
      <c r="J25" s="45">
        <v>5127.1040000000003</v>
      </c>
      <c r="K25" s="43">
        <f t="shared" si="2"/>
        <v>261.72444000000087</v>
      </c>
      <c r="L25" s="33"/>
      <c r="M25" s="44">
        <f t="shared" si="0"/>
        <v>5127.1040000000003</v>
      </c>
      <c r="N25" s="33"/>
      <c r="O25" s="33"/>
      <c r="P25" s="33"/>
    </row>
    <row r="26" spans="1:16" ht="30" customHeight="1" x14ac:dyDescent="0.2">
      <c r="A26" s="38">
        <f t="shared" si="1"/>
        <v>16</v>
      </c>
      <c r="B26" s="31"/>
      <c r="C26" s="39" t="s">
        <v>45</v>
      </c>
      <c r="D26" s="40" t="s">
        <v>30</v>
      </c>
      <c r="E26" s="30">
        <v>1</v>
      </c>
      <c r="F26" s="30">
        <v>1</v>
      </c>
      <c r="G26" s="31"/>
      <c r="H26" s="42"/>
      <c r="I26" s="45">
        <v>8873.4140700000007</v>
      </c>
      <c r="J26" s="45">
        <v>8898.0540000000001</v>
      </c>
      <c r="K26" s="43">
        <f t="shared" si="2"/>
        <v>24.639929999999367</v>
      </c>
      <c r="L26" s="45">
        <f>SUM(L27:L40)</f>
        <v>0</v>
      </c>
      <c r="M26" s="44">
        <f t="shared" si="0"/>
        <v>8898.0540000000001</v>
      </c>
      <c r="N26" s="45"/>
      <c r="O26" s="33"/>
      <c r="P26" s="33"/>
    </row>
    <row r="27" spans="1:16" ht="24" x14ac:dyDescent="0.2">
      <c r="A27" s="38">
        <f t="shared" si="1"/>
        <v>17</v>
      </c>
      <c r="B27" s="31"/>
      <c r="C27" s="39" t="s">
        <v>46</v>
      </c>
      <c r="D27" s="40" t="s">
        <v>30</v>
      </c>
      <c r="E27" s="30">
        <v>1</v>
      </c>
      <c r="F27" s="30">
        <v>1</v>
      </c>
      <c r="G27" s="31"/>
      <c r="H27" s="42"/>
      <c r="I27" s="43">
        <v>5745.5344999999998</v>
      </c>
      <c r="J27" s="43">
        <v>5744.634</v>
      </c>
      <c r="K27" s="43">
        <f t="shared" si="2"/>
        <v>-0.90049999999973807</v>
      </c>
      <c r="L27" s="33"/>
      <c r="M27" s="44">
        <f t="shared" si="0"/>
        <v>5744.634</v>
      </c>
      <c r="N27" s="47"/>
      <c r="O27" s="33"/>
      <c r="P27" s="33"/>
    </row>
    <row r="28" spans="1:16" ht="24" x14ac:dyDescent="0.2">
      <c r="A28" s="38">
        <f t="shared" si="1"/>
        <v>18</v>
      </c>
      <c r="B28" s="31"/>
      <c r="C28" s="39" t="s">
        <v>47</v>
      </c>
      <c r="D28" s="40" t="s">
        <v>30</v>
      </c>
      <c r="E28" s="30">
        <v>1</v>
      </c>
      <c r="F28" s="30">
        <v>1</v>
      </c>
      <c r="G28" s="31"/>
      <c r="H28" s="42"/>
      <c r="I28" s="44">
        <v>1590.7954299999999</v>
      </c>
      <c r="J28" s="44">
        <v>1590.7950000000001</v>
      </c>
      <c r="K28" s="43">
        <f t="shared" si="2"/>
        <v>-4.2999999982384907E-4</v>
      </c>
      <c r="L28" s="33"/>
      <c r="M28" s="44">
        <f t="shared" si="0"/>
        <v>1590.7950000000001</v>
      </c>
      <c r="N28" s="47"/>
      <c r="O28" s="33"/>
      <c r="P28" s="33"/>
    </row>
    <row r="29" spans="1:16" ht="24" x14ac:dyDescent="0.2">
      <c r="A29" s="38">
        <f t="shared" si="1"/>
        <v>19</v>
      </c>
      <c r="B29" s="31"/>
      <c r="C29" s="39" t="s">
        <v>48</v>
      </c>
      <c r="D29" s="40" t="s">
        <v>30</v>
      </c>
      <c r="E29" s="30">
        <v>1</v>
      </c>
      <c r="F29" s="30">
        <v>1</v>
      </c>
      <c r="G29" s="31"/>
      <c r="H29" s="42"/>
      <c r="I29" s="43">
        <v>1390.056</v>
      </c>
      <c r="J29" s="43">
        <v>1390.056</v>
      </c>
      <c r="K29" s="43">
        <f t="shared" si="2"/>
        <v>0</v>
      </c>
      <c r="L29" s="33"/>
      <c r="M29" s="44">
        <f t="shared" si="0"/>
        <v>1390.056</v>
      </c>
      <c r="N29" s="47"/>
      <c r="O29" s="33"/>
      <c r="P29" s="33"/>
    </row>
    <row r="30" spans="1:16" ht="24" x14ac:dyDescent="0.2">
      <c r="A30" s="38">
        <f t="shared" si="1"/>
        <v>20</v>
      </c>
      <c r="B30" s="31"/>
      <c r="C30" s="39" t="s">
        <v>49</v>
      </c>
      <c r="D30" s="40" t="s">
        <v>30</v>
      </c>
      <c r="E30" s="30">
        <v>1</v>
      </c>
      <c r="F30" s="30">
        <v>1</v>
      </c>
      <c r="G30" s="31"/>
      <c r="H30" s="42"/>
      <c r="I30" s="43">
        <v>1447.12084</v>
      </c>
      <c r="J30" s="43">
        <v>1447.1210000000001</v>
      </c>
      <c r="K30" s="43">
        <f t="shared" si="2"/>
        <v>1.6000000005078618E-4</v>
      </c>
      <c r="L30" s="33"/>
      <c r="M30" s="44">
        <f t="shared" si="0"/>
        <v>1447.1210000000001</v>
      </c>
      <c r="N30" s="47"/>
      <c r="O30" s="33"/>
      <c r="P30" s="33"/>
    </row>
    <row r="31" spans="1:16" ht="24" x14ac:dyDescent="0.2">
      <c r="A31" s="38">
        <f t="shared" si="1"/>
        <v>21</v>
      </c>
      <c r="B31" s="31"/>
      <c r="C31" s="39" t="s">
        <v>50</v>
      </c>
      <c r="D31" s="40" t="s">
        <v>30</v>
      </c>
      <c r="E31" s="30">
        <v>1</v>
      </c>
      <c r="F31" s="30">
        <v>1</v>
      </c>
      <c r="G31" s="31"/>
      <c r="H31" s="42"/>
      <c r="I31" s="43">
        <v>1461.40418</v>
      </c>
      <c r="J31" s="43">
        <v>1461.4</v>
      </c>
      <c r="K31" s="43">
        <f t="shared" si="2"/>
        <v>-4.1799999999057036E-3</v>
      </c>
      <c r="L31" s="33"/>
      <c r="M31" s="44">
        <f t="shared" si="0"/>
        <v>1461.4</v>
      </c>
      <c r="N31" s="47"/>
      <c r="O31" s="33"/>
      <c r="P31" s="33"/>
    </row>
    <row r="32" spans="1:16" ht="24" x14ac:dyDescent="0.2">
      <c r="A32" s="38">
        <f t="shared" si="1"/>
        <v>22</v>
      </c>
      <c r="B32" s="31"/>
      <c r="C32" s="39" t="s">
        <v>51</v>
      </c>
      <c r="D32" s="40" t="s">
        <v>30</v>
      </c>
      <c r="E32" s="30">
        <v>1</v>
      </c>
      <c r="F32" s="30">
        <v>1</v>
      </c>
      <c r="G32" s="31"/>
      <c r="H32" s="42"/>
      <c r="I32" s="43">
        <v>555.50800000000004</v>
      </c>
      <c r="J32" s="43">
        <v>555.50800000000004</v>
      </c>
      <c r="K32" s="43">
        <f t="shared" si="2"/>
        <v>0</v>
      </c>
      <c r="L32" s="33"/>
      <c r="M32" s="44">
        <f t="shared" si="0"/>
        <v>555.50800000000004</v>
      </c>
      <c r="N32" s="47"/>
      <c r="O32" s="33"/>
      <c r="P32" s="33"/>
    </row>
    <row r="33" spans="1:16" ht="24" x14ac:dyDescent="0.2">
      <c r="A33" s="38">
        <f t="shared" si="1"/>
        <v>23</v>
      </c>
      <c r="B33" s="31"/>
      <c r="C33" s="39" t="s">
        <v>52</v>
      </c>
      <c r="D33" s="40" t="s">
        <v>30</v>
      </c>
      <c r="E33" s="30">
        <v>1</v>
      </c>
      <c r="F33" s="30">
        <v>1</v>
      </c>
      <c r="G33" s="31"/>
      <c r="H33" s="48"/>
      <c r="I33" s="43">
        <v>590.86500000000001</v>
      </c>
      <c r="J33" s="43">
        <v>590.86500000000001</v>
      </c>
      <c r="K33" s="43">
        <f t="shared" si="2"/>
        <v>0</v>
      </c>
      <c r="L33" s="33"/>
      <c r="M33" s="44">
        <f t="shared" si="0"/>
        <v>590.86500000000001</v>
      </c>
      <c r="N33" s="47"/>
      <c r="O33" s="33"/>
      <c r="P33" s="33"/>
    </row>
    <row r="34" spans="1:16" ht="24" x14ac:dyDescent="0.2">
      <c r="A34" s="38">
        <f t="shared" si="1"/>
        <v>24</v>
      </c>
      <c r="B34" s="31"/>
      <c r="C34" s="39" t="s">
        <v>53</v>
      </c>
      <c r="D34" s="40" t="s">
        <v>30</v>
      </c>
      <c r="E34" s="30">
        <v>100</v>
      </c>
      <c r="F34" s="30">
        <v>100</v>
      </c>
      <c r="G34" s="31"/>
      <c r="H34" s="48"/>
      <c r="I34" s="43">
        <v>1302.3900000000001</v>
      </c>
      <c r="J34" s="43">
        <v>1303.287</v>
      </c>
      <c r="K34" s="43">
        <f t="shared" si="2"/>
        <v>0.89699999999993452</v>
      </c>
      <c r="L34" s="33"/>
      <c r="M34" s="44">
        <f t="shared" si="0"/>
        <v>1303.287</v>
      </c>
      <c r="N34" s="47"/>
      <c r="O34" s="33"/>
      <c r="P34" s="33"/>
    </row>
    <row r="35" spans="1:16" x14ac:dyDescent="0.2">
      <c r="A35" s="38">
        <f t="shared" si="1"/>
        <v>25</v>
      </c>
      <c r="B35" s="31"/>
      <c r="C35" s="39" t="s">
        <v>54</v>
      </c>
      <c r="D35" s="40" t="s">
        <v>30</v>
      </c>
      <c r="E35" s="30">
        <v>100</v>
      </c>
      <c r="F35" s="30">
        <v>100</v>
      </c>
      <c r="G35" s="31"/>
      <c r="H35" s="48"/>
      <c r="I35" s="43">
        <v>3030</v>
      </c>
      <c r="J35" s="43">
        <v>3030</v>
      </c>
      <c r="K35" s="43">
        <f t="shared" si="2"/>
        <v>0</v>
      </c>
      <c r="L35" s="33"/>
      <c r="M35" s="44">
        <f t="shared" si="0"/>
        <v>3030</v>
      </c>
      <c r="N35" s="47"/>
      <c r="O35" s="33"/>
      <c r="P35" s="33"/>
    </row>
    <row r="36" spans="1:16" x14ac:dyDescent="0.2">
      <c r="A36" s="38">
        <f t="shared" si="1"/>
        <v>26</v>
      </c>
      <c r="B36" s="31"/>
      <c r="C36" s="39" t="s">
        <v>55</v>
      </c>
      <c r="D36" s="40" t="s">
        <v>30</v>
      </c>
      <c r="E36" s="30">
        <v>100</v>
      </c>
      <c r="F36" s="30">
        <v>100</v>
      </c>
      <c r="G36" s="31"/>
      <c r="H36" s="48"/>
      <c r="I36" s="43">
        <v>7475</v>
      </c>
      <c r="J36" s="43">
        <v>7475</v>
      </c>
      <c r="K36" s="43">
        <f t="shared" si="2"/>
        <v>0</v>
      </c>
      <c r="L36" s="33"/>
      <c r="M36" s="44">
        <f t="shared" si="0"/>
        <v>7475</v>
      </c>
      <c r="N36" s="47"/>
      <c r="O36" s="33"/>
      <c r="P36" s="33"/>
    </row>
    <row r="37" spans="1:16" x14ac:dyDescent="0.2">
      <c r="A37" s="38">
        <f t="shared" si="1"/>
        <v>27</v>
      </c>
      <c r="B37" s="31"/>
      <c r="C37" s="39" t="s">
        <v>56</v>
      </c>
      <c r="D37" s="40" t="s">
        <v>30</v>
      </c>
      <c r="E37" s="30">
        <v>205</v>
      </c>
      <c r="F37" s="30">
        <v>205</v>
      </c>
      <c r="G37" s="31"/>
      <c r="H37" s="42"/>
      <c r="I37" s="43">
        <v>4888</v>
      </c>
      <c r="J37" s="43">
        <v>4888</v>
      </c>
      <c r="K37" s="43">
        <f t="shared" si="2"/>
        <v>0</v>
      </c>
      <c r="L37" s="33"/>
      <c r="M37" s="44">
        <f t="shared" si="0"/>
        <v>4888</v>
      </c>
      <c r="N37" s="47"/>
      <c r="O37" s="33"/>
      <c r="P37" s="33"/>
    </row>
    <row r="38" spans="1:16" ht="15.75" customHeight="1" x14ac:dyDescent="0.2">
      <c r="A38" s="38">
        <f t="shared" si="1"/>
        <v>28</v>
      </c>
      <c r="B38" s="31"/>
      <c r="C38" s="39" t="s">
        <v>57</v>
      </c>
      <c r="D38" s="40" t="s">
        <v>30</v>
      </c>
      <c r="E38" s="30">
        <v>1</v>
      </c>
      <c r="F38" s="30">
        <v>1</v>
      </c>
      <c r="G38" s="31"/>
      <c r="H38" s="42"/>
      <c r="I38" s="43">
        <v>1192.17</v>
      </c>
      <c r="J38" s="43">
        <v>1192.221</v>
      </c>
      <c r="K38" s="43">
        <f t="shared" si="2"/>
        <v>5.0999999999930878E-2</v>
      </c>
      <c r="L38" s="33"/>
      <c r="M38" s="44">
        <f t="shared" si="0"/>
        <v>1192.221</v>
      </c>
      <c r="N38" s="47"/>
      <c r="O38" s="33"/>
      <c r="P38" s="33"/>
    </row>
    <row r="39" spans="1:16" x14ac:dyDescent="0.2">
      <c r="A39" s="38">
        <f t="shared" si="1"/>
        <v>29</v>
      </c>
      <c r="B39" s="31"/>
      <c r="C39" s="39" t="s">
        <v>58</v>
      </c>
      <c r="D39" s="40" t="s">
        <v>30</v>
      </c>
      <c r="E39" s="30">
        <v>1</v>
      </c>
      <c r="F39" s="30">
        <v>1</v>
      </c>
      <c r="G39" s="31"/>
      <c r="H39" s="49"/>
      <c r="I39" s="50">
        <v>3139.9789900000001</v>
      </c>
      <c r="J39" s="50">
        <v>3238.2020000000002</v>
      </c>
      <c r="K39" s="43">
        <f t="shared" si="2"/>
        <v>98.223010000000158</v>
      </c>
      <c r="L39" s="33"/>
      <c r="M39" s="44">
        <f t="shared" si="0"/>
        <v>3238.2020000000002</v>
      </c>
      <c r="N39" s="47"/>
      <c r="O39" s="33"/>
      <c r="P39" s="33"/>
    </row>
    <row r="40" spans="1:16" x14ac:dyDescent="0.2">
      <c r="A40" s="38">
        <f t="shared" si="1"/>
        <v>30</v>
      </c>
      <c r="B40" s="31"/>
      <c r="C40" s="39" t="s">
        <v>59</v>
      </c>
      <c r="D40" s="40" t="s">
        <v>30</v>
      </c>
      <c r="E40" s="30">
        <v>1</v>
      </c>
      <c r="F40" s="30">
        <v>1</v>
      </c>
      <c r="G40" s="31"/>
      <c r="H40" s="44"/>
      <c r="I40" s="50">
        <v>4192.60599</v>
      </c>
      <c r="J40" s="50">
        <v>4283.2370000000001</v>
      </c>
      <c r="K40" s="43">
        <f t="shared" si="2"/>
        <v>90.63101000000006</v>
      </c>
      <c r="L40" s="33"/>
      <c r="M40" s="44">
        <f t="shared" si="0"/>
        <v>4283.2370000000001</v>
      </c>
      <c r="N40" s="47"/>
      <c r="O40" s="33"/>
      <c r="P40" s="33"/>
    </row>
    <row r="41" spans="1:16" ht="15.75" customHeight="1" x14ac:dyDescent="0.2">
      <c r="A41" s="38">
        <f t="shared" si="1"/>
        <v>31</v>
      </c>
      <c r="B41" s="31"/>
      <c r="C41" s="39" t="s">
        <v>60</v>
      </c>
      <c r="D41" s="40" t="s">
        <v>30</v>
      </c>
      <c r="E41" s="30"/>
      <c r="F41" s="30">
        <v>1</v>
      </c>
      <c r="G41" s="31"/>
      <c r="H41" s="44"/>
      <c r="I41" s="43"/>
      <c r="J41" s="43">
        <v>81.986999999999995</v>
      </c>
      <c r="K41" s="43">
        <f t="shared" si="2"/>
        <v>81.986999999999995</v>
      </c>
      <c r="L41" s="43">
        <f>SUM(L42:L51)</f>
        <v>0</v>
      </c>
      <c r="M41" s="44">
        <f t="shared" si="0"/>
        <v>81.986999999999995</v>
      </c>
      <c r="N41" s="43"/>
      <c r="O41" s="33"/>
      <c r="P41" s="33"/>
    </row>
    <row r="42" spans="1:16" ht="27.75" customHeight="1" x14ac:dyDescent="0.2">
      <c r="A42" s="38">
        <f t="shared" si="1"/>
        <v>32</v>
      </c>
      <c r="B42" s="31"/>
      <c r="C42" s="39" t="s">
        <v>61</v>
      </c>
      <c r="D42" s="40" t="s">
        <v>30</v>
      </c>
      <c r="E42" s="30">
        <v>1</v>
      </c>
      <c r="F42" s="30">
        <v>1</v>
      </c>
      <c r="G42" s="31"/>
      <c r="H42" s="43"/>
      <c r="I42" s="43">
        <v>10454</v>
      </c>
      <c r="J42" s="43">
        <v>10454</v>
      </c>
      <c r="K42" s="43">
        <f t="shared" si="2"/>
        <v>0</v>
      </c>
      <c r="L42" s="33"/>
      <c r="M42" s="44">
        <f t="shared" si="0"/>
        <v>10454</v>
      </c>
      <c r="N42" s="47"/>
      <c r="O42" s="33"/>
      <c r="P42" s="33"/>
    </row>
    <row r="43" spans="1:16" ht="17.25" customHeight="1" x14ac:dyDescent="0.2">
      <c r="A43" s="38">
        <f t="shared" si="1"/>
        <v>33</v>
      </c>
      <c r="B43" s="31"/>
      <c r="C43" s="39" t="s">
        <v>62</v>
      </c>
      <c r="D43" s="40" t="s">
        <v>30</v>
      </c>
      <c r="E43" s="30">
        <v>20</v>
      </c>
      <c r="F43" s="30">
        <v>20</v>
      </c>
      <c r="G43" s="31"/>
      <c r="H43" s="49"/>
      <c r="I43" s="43">
        <v>1839.5</v>
      </c>
      <c r="J43" s="43">
        <v>1841.03</v>
      </c>
      <c r="K43" s="43">
        <f t="shared" si="2"/>
        <v>1.5299999999999727</v>
      </c>
      <c r="L43" s="33"/>
      <c r="M43" s="44">
        <f t="shared" si="0"/>
        <v>1841.03</v>
      </c>
      <c r="N43" s="47"/>
      <c r="O43" s="33"/>
      <c r="P43" s="33"/>
    </row>
    <row r="44" spans="1:16" ht="23.25" customHeight="1" x14ac:dyDescent="0.2">
      <c r="A44" s="38">
        <f t="shared" si="1"/>
        <v>34</v>
      </c>
      <c r="B44" s="31"/>
      <c r="C44" s="39" t="s">
        <v>63</v>
      </c>
      <c r="D44" s="40" t="s">
        <v>30</v>
      </c>
      <c r="E44" s="30">
        <v>1</v>
      </c>
      <c r="F44" s="30">
        <v>1</v>
      </c>
      <c r="G44" s="31"/>
      <c r="H44" s="51"/>
      <c r="I44" s="43">
        <v>2852.8067999999998</v>
      </c>
      <c r="J44" s="43">
        <v>2871.4189999999999</v>
      </c>
      <c r="K44" s="43">
        <f t="shared" si="2"/>
        <v>18.61220000000003</v>
      </c>
      <c r="L44" s="33"/>
      <c r="M44" s="44">
        <f t="shared" si="0"/>
        <v>2871.4189999999999</v>
      </c>
      <c r="N44" s="47"/>
      <c r="O44" s="33"/>
      <c r="P44" s="33"/>
    </row>
    <row r="45" spans="1:16" ht="27.75" customHeight="1" x14ac:dyDescent="0.2">
      <c r="A45" s="38">
        <f t="shared" si="1"/>
        <v>35</v>
      </c>
      <c r="B45" s="31"/>
      <c r="C45" s="39" t="s">
        <v>64</v>
      </c>
      <c r="D45" s="40" t="s">
        <v>30</v>
      </c>
      <c r="E45" s="30">
        <v>1</v>
      </c>
      <c r="F45" s="30">
        <v>1</v>
      </c>
      <c r="G45" s="31"/>
      <c r="H45" s="52"/>
      <c r="I45" s="43">
        <v>1283.27</v>
      </c>
      <c r="J45" s="43">
        <v>1283.27</v>
      </c>
      <c r="K45" s="43">
        <f t="shared" si="2"/>
        <v>0</v>
      </c>
      <c r="L45" s="33"/>
      <c r="M45" s="45">
        <f t="shared" si="0"/>
        <v>1283.27</v>
      </c>
      <c r="N45" s="47"/>
      <c r="O45" s="33"/>
      <c r="P45" s="33"/>
    </row>
    <row r="46" spans="1:16" ht="23.25" customHeight="1" x14ac:dyDescent="0.2">
      <c r="A46" s="38">
        <f t="shared" si="1"/>
        <v>36</v>
      </c>
      <c r="B46" s="31"/>
      <c r="C46" s="39" t="s">
        <v>65</v>
      </c>
      <c r="D46" s="40" t="s">
        <v>30</v>
      </c>
      <c r="E46" s="30">
        <v>1</v>
      </c>
      <c r="F46" s="30">
        <v>1</v>
      </c>
      <c r="G46" s="31"/>
      <c r="H46" s="52"/>
      <c r="I46" s="43">
        <v>1199.8810000000001</v>
      </c>
      <c r="J46" s="43">
        <v>1200.1120000000001</v>
      </c>
      <c r="K46" s="43">
        <f t="shared" si="2"/>
        <v>0.23099999999999454</v>
      </c>
      <c r="L46" s="33"/>
      <c r="M46" s="45">
        <f t="shared" si="0"/>
        <v>1200.1120000000001</v>
      </c>
      <c r="N46" s="47"/>
      <c r="O46" s="33"/>
      <c r="P46" s="33"/>
    </row>
    <row r="47" spans="1:16" ht="33" customHeight="1" x14ac:dyDescent="0.2">
      <c r="A47" s="38">
        <f t="shared" si="1"/>
        <v>37</v>
      </c>
      <c r="B47" s="31"/>
      <c r="C47" s="39" t="s">
        <v>66</v>
      </c>
      <c r="D47" s="40" t="s">
        <v>30</v>
      </c>
      <c r="E47" s="30">
        <v>1</v>
      </c>
      <c r="F47" s="30">
        <v>1</v>
      </c>
      <c r="G47" s="31"/>
      <c r="H47" s="52"/>
      <c r="I47" s="43">
        <v>2527.09</v>
      </c>
      <c r="J47" s="43">
        <v>2527.087</v>
      </c>
      <c r="K47" s="43">
        <f t="shared" si="2"/>
        <v>-3.0000000001564331E-3</v>
      </c>
      <c r="L47" s="33"/>
      <c r="M47" s="45">
        <f t="shared" si="0"/>
        <v>2527.087</v>
      </c>
      <c r="N47" s="47"/>
      <c r="O47" s="33"/>
      <c r="P47" s="33"/>
    </row>
    <row r="48" spans="1:16" ht="27.75" customHeight="1" x14ac:dyDescent="0.2">
      <c r="A48" s="38">
        <f t="shared" si="1"/>
        <v>38</v>
      </c>
      <c r="B48" s="31"/>
      <c r="C48" s="39" t="s">
        <v>67</v>
      </c>
      <c r="D48" s="40" t="s">
        <v>30</v>
      </c>
      <c r="E48" s="30">
        <v>1</v>
      </c>
      <c r="F48" s="30">
        <v>1</v>
      </c>
      <c r="G48" s="31"/>
      <c r="H48" s="52"/>
      <c r="I48" s="43">
        <v>1206.9100000000001</v>
      </c>
      <c r="J48" s="43">
        <v>1212.0260000000001</v>
      </c>
      <c r="K48" s="43">
        <f t="shared" si="2"/>
        <v>5.1159999999999854</v>
      </c>
      <c r="L48" s="33"/>
      <c r="M48" s="45">
        <f t="shared" si="0"/>
        <v>1212.0260000000001</v>
      </c>
      <c r="N48" s="47"/>
      <c r="O48" s="33"/>
      <c r="P48" s="33"/>
    </row>
    <row r="49" spans="1:16" ht="32.25" customHeight="1" x14ac:dyDescent="0.2">
      <c r="A49" s="38">
        <f t="shared" si="1"/>
        <v>39</v>
      </c>
      <c r="B49" s="31"/>
      <c r="C49" s="39" t="s">
        <v>68</v>
      </c>
      <c r="D49" s="40" t="s">
        <v>30</v>
      </c>
      <c r="E49" s="30">
        <v>61</v>
      </c>
      <c r="F49" s="30">
        <v>61</v>
      </c>
      <c r="G49" s="31"/>
      <c r="H49" s="51"/>
      <c r="I49" s="43">
        <v>9317.7009999999991</v>
      </c>
      <c r="J49" s="43">
        <v>9365.0349999999999</v>
      </c>
      <c r="K49" s="43">
        <f t="shared" si="2"/>
        <v>47.334000000000742</v>
      </c>
      <c r="L49" s="33"/>
      <c r="M49" s="45">
        <f t="shared" si="0"/>
        <v>9365.0349999999999</v>
      </c>
      <c r="N49" s="47"/>
      <c r="O49" s="33"/>
      <c r="P49" s="33"/>
    </row>
    <row r="50" spans="1:16" ht="38.25" customHeight="1" x14ac:dyDescent="0.2">
      <c r="A50" s="38">
        <f t="shared" si="1"/>
        <v>40</v>
      </c>
      <c r="B50" s="31"/>
      <c r="C50" s="39" t="s">
        <v>69</v>
      </c>
      <c r="D50" s="40" t="s">
        <v>30</v>
      </c>
      <c r="E50" s="30" t="s">
        <v>70</v>
      </c>
      <c r="F50" s="30" t="s">
        <v>70</v>
      </c>
      <c r="G50" s="31"/>
      <c r="H50" s="51"/>
      <c r="I50" s="43">
        <v>15528.34</v>
      </c>
      <c r="J50" s="43">
        <v>15530.300999999999</v>
      </c>
      <c r="K50" s="43">
        <f t="shared" si="2"/>
        <v>1.9609999999993306</v>
      </c>
      <c r="L50" s="33"/>
      <c r="M50" s="45">
        <f t="shared" si="0"/>
        <v>15530.300999999999</v>
      </c>
      <c r="N50" s="47"/>
      <c r="O50" s="33"/>
      <c r="P50" s="33"/>
    </row>
    <row r="51" spans="1:16" ht="18.75" customHeight="1" x14ac:dyDescent="0.2">
      <c r="A51" s="38">
        <f t="shared" si="1"/>
        <v>41</v>
      </c>
      <c r="B51" s="31"/>
      <c r="C51" s="39" t="s">
        <v>71</v>
      </c>
      <c r="D51" s="40" t="s">
        <v>30</v>
      </c>
      <c r="E51" s="30"/>
      <c r="F51" s="30">
        <v>1</v>
      </c>
      <c r="G51" s="31"/>
      <c r="H51" s="51"/>
      <c r="I51" s="43"/>
      <c r="J51" s="43">
        <v>1183.857</v>
      </c>
      <c r="K51" s="43">
        <f t="shared" si="2"/>
        <v>1183.857</v>
      </c>
      <c r="L51" s="33"/>
      <c r="M51" s="45">
        <f t="shared" si="0"/>
        <v>1183.857</v>
      </c>
      <c r="N51" s="47"/>
      <c r="O51" s="33"/>
      <c r="P51" s="33"/>
    </row>
    <row r="52" spans="1:16" ht="18" customHeight="1" x14ac:dyDescent="0.2">
      <c r="A52" s="34" t="s">
        <v>72</v>
      </c>
      <c r="B52" s="31"/>
      <c r="C52" s="53" t="s">
        <v>73</v>
      </c>
      <c r="D52" s="40"/>
      <c r="E52" s="51"/>
      <c r="F52" s="54"/>
      <c r="G52" s="31"/>
      <c r="H52" s="55"/>
      <c r="I52" s="54">
        <f t="shared" ref="I52:N52" si="3">SUM(I53:I63)</f>
        <v>373901.86225000001</v>
      </c>
      <c r="J52" s="54">
        <f t="shared" si="3"/>
        <v>375006.99600000004</v>
      </c>
      <c r="K52" s="54">
        <f t="shared" si="3"/>
        <v>1105.1337500000118</v>
      </c>
      <c r="L52" s="54">
        <f t="shared" si="3"/>
        <v>0</v>
      </c>
      <c r="M52" s="45">
        <f t="shared" si="3"/>
        <v>375006.99600000004</v>
      </c>
      <c r="N52" s="54">
        <f t="shared" si="3"/>
        <v>0</v>
      </c>
      <c r="O52" s="33"/>
      <c r="P52" s="33"/>
    </row>
    <row r="53" spans="1:16" ht="33.75" customHeight="1" x14ac:dyDescent="0.2">
      <c r="A53" s="38">
        <v>1</v>
      </c>
      <c r="B53" s="31"/>
      <c r="C53" s="56" t="s">
        <v>74</v>
      </c>
      <c r="D53" s="40" t="s">
        <v>75</v>
      </c>
      <c r="E53" s="51">
        <v>18.7</v>
      </c>
      <c r="F53" s="51">
        <v>18.7</v>
      </c>
      <c r="G53" s="31"/>
      <c r="H53" s="55"/>
      <c r="I53" s="44">
        <v>137686.97881999999</v>
      </c>
      <c r="J53" s="44">
        <v>138243.60399999999</v>
      </c>
      <c r="K53" s="43">
        <f t="shared" ref="K53:K63" si="4">J53-I53</f>
        <v>556.62518000000273</v>
      </c>
      <c r="L53" s="33"/>
      <c r="M53" s="45">
        <f t="shared" ref="M53:M116" si="5">J53</f>
        <v>138243.60399999999</v>
      </c>
      <c r="N53" s="33"/>
      <c r="O53" s="33"/>
      <c r="P53" s="33"/>
    </row>
    <row r="54" spans="1:16" ht="42.75" customHeight="1" x14ac:dyDescent="0.2">
      <c r="A54" s="38">
        <f t="shared" ref="A54:A63" si="6">A53+1</f>
        <v>2</v>
      </c>
      <c r="B54" s="31"/>
      <c r="C54" s="56" t="s">
        <v>76</v>
      </c>
      <c r="D54" s="40" t="s">
        <v>30</v>
      </c>
      <c r="E54" s="51">
        <v>27</v>
      </c>
      <c r="F54" s="51">
        <v>27</v>
      </c>
      <c r="G54" s="31"/>
      <c r="H54" s="55"/>
      <c r="I54" s="44">
        <v>19920.157489999994</v>
      </c>
      <c r="J54" s="44">
        <v>19925.486000000001</v>
      </c>
      <c r="K54" s="43">
        <f t="shared" si="4"/>
        <v>5.328510000006645</v>
      </c>
      <c r="L54" s="33"/>
      <c r="M54" s="45">
        <f t="shared" si="5"/>
        <v>19925.486000000001</v>
      </c>
      <c r="N54" s="33"/>
      <c r="O54" s="33"/>
      <c r="P54" s="33"/>
    </row>
    <row r="55" spans="1:16" ht="44.25" customHeight="1" x14ac:dyDescent="0.2">
      <c r="A55" s="38">
        <f t="shared" si="6"/>
        <v>3</v>
      </c>
      <c r="B55" s="31"/>
      <c r="C55" s="56" t="s">
        <v>77</v>
      </c>
      <c r="D55" s="40" t="s">
        <v>75</v>
      </c>
      <c r="E55" s="51">
        <v>11.4</v>
      </c>
      <c r="F55" s="51">
        <v>11.4</v>
      </c>
      <c r="G55" s="31"/>
      <c r="H55" s="55"/>
      <c r="I55" s="44">
        <v>49315.82</v>
      </c>
      <c r="J55" s="45">
        <v>49831.295999999995</v>
      </c>
      <c r="K55" s="43">
        <f t="shared" si="4"/>
        <v>515.47599999999511</v>
      </c>
      <c r="L55" s="33"/>
      <c r="M55" s="45">
        <f t="shared" si="5"/>
        <v>49831.295999999995</v>
      </c>
      <c r="N55" s="33"/>
      <c r="O55" s="33"/>
      <c r="P55" s="33"/>
    </row>
    <row r="56" spans="1:16" ht="33.75" customHeight="1" x14ac:dyDescent="0.2">
      <c r="A56" s="38">
        <f t="shared" si="6"/>
        <v>4</v>
      </c>
      <c r="B56" s="31"/>
      <c r="C56" s="56" t="s">
        <v>78</v>
      </c>
      <c r="D56" s="40" t="s">
        <v>75</v>
      </c>
      <c r="E56" s="51">
        <v>1.1499999999999999</v>
      </c>
      <c r="F56" s="51">
        <v>1.1499999999999999</v>
      </c>
      <c r="G56" s="31"/>
      <c r="H56" s="55"/>
      <c r="I56" s="44">
        <v>21668.531000000003</v>
      </c>
      <c r="J56" s="45">
        <v>21668.531000000003</v>
      </c>
      <c r="K56" s="43">
        <f t="shared" si="4"/>
        <v>0</v>
      </c>
      <c r="L56" s="33"/>
      <c r="M56" s="45">
        <f t="shared" si="5"/>
        <v>21668.531000000003</v>
      </c>
      <c r="N56" s="33"/>
      <c r="O56" s="33"/>
      <c r="P56" s="33"/>
    </row>
    <row r="57" spans="1:16" ht="33.75" customHeight="1" x14ac:dyDescent="0.2">
      <c r="A57" s="38">
        <f t="shared" si="6"/>
        <v>5</v>
      </c>
      <c r="B57" s="31"/>
      <c r="C57" s="56" t="s">
        <v>79</v>
      </c>
      <c r="D57" s="40" t="s">
        <v>75</v>
      </c>
      <c r="E57" s="51">
        <v>1.1499999999999999</v>
      </c>
      <c r="F57" s="51">
        <v>1.1499999999999999</v>
      </c>
      <c r="G57" s="31"/>
      <c r="H57" s="55"/>
      <c r="I57" s="44">
        <v>17016.96</v>
      </c>
      <c r="J57" s="45">
        <v>17026.755000000001</v>
      </c>
      <c r="K57" s="43">
        <f t="shared" si="4"/>
        <v>9.7950000000018917</v>
      </c>
      <c r="L57" s="33"/>
      <c r="M57" s="45">
        <f t="shared" si="5"/>
        <v>17026.755000000001</v>
      </c>
      <c r="N57" s="33"/>
      <c r="O57" s="33"/>
      <c r="P57" s="33"/>
    </row>
    <row r="58" spans="1:16" ht="41.25" customHeight="1" x14ac:dyDescent="0.2">
      <c r="A58" s="38">
        <f t="shared" si="6"/>
        <v>6</v>
      </c>
      <c r="B58" s="31"/>
      <c r="C58" s="56" t="s">
        <v>80</v>
      </c>
      <c r="D58" s="57" t="s">
        <v>75</v>
      </c>
      <c r="E58" s="58">
        <v>1</v>
      </c>
      <c r="F58" s="58">
        <v>2</v>
      </c>
      <c r="G58" s="31"/>
      <c r="H58" s="59"/>
      <c r="I58" s="60">
        <v>3277.8850000000002</v>
      </c>
      <c r="J58" s="61">
        <v>3277.8849999999998</v>
      </c>
      <c r="K58" s="60">
        <f t="shared" si="4"/>
        <v>0</v>
      </c>
      <c r="L58" s="60"/>
      <c r="M58" s="61">
        <f t="shared" si="5"/>
        <v>3277.8849999999998</v>
      </c>
      <c r="N58" s="33"/>
      <c r="O58" s="33"/>
      <c r="P58" s="33"/>
    </row>
    <row r="59" spans="1:16" ht="33.75" customHeight="1" x14ac:dyDescent="0.2">
      <c r="A59" s="38">
        <f t="shared" si="6"/>
        <v>7</v>
      </c>
      <c r="B59" s="31"/>
      <c r="C59" s="56" t="s">
        <v>81</v>
      </c>
      <c r="D59" s="62"/>
      <c r="E59" s="63"/>
      <c r="F59" s="63"/>
      <c r="G59" s="31"/>
      <c r="H59" s="64"/>
      <c r="I59" s="65"/>
      <c r="J59" s="66"/>
      <c r="K59" s="65"/>
      <c r="L59" s="65"/>
      <c r="M59" s="66"/>
      <c r="N59" s="33"/>
      <c r="O59" s="33"/>
      <c r="P59" s="33"/>
    </row>
    <row r="60" spans="1:16" ht="33.75" customHeight="1" x14ac:dyDescent="0.2">
      <c r="A60" s="38">
        <f t="shared" si="6"/>
        <v>8</v>
      </c>
      <c r="B60" s="31"/>
      <c r="C60" s="56" t="s">
        <v>82</v>
      </c>
      <c r="D60" s="40" t="s">
        <v>75</v>
      </c>
      <c r="E60" s="51">
        <v>11</v>
      </c>
      <c r="F60" s="51">
        <v>11</v>
      </c>
      <c r="G60" s="31"/>
      <c r="H60" s="55"/>
      <c r="I60" s="44">
        <v>46839.368259999996</v>
      </c>
      <c r="J60" s="44">
        <v>46839.364000000001</v>
      </c>
      <c r="K60" s="43">
        <f t="shared" si="4"/>
        <v>-4.2599999942467548E-3</v>
      </c>
      <c r="L60" s="33"/>
      <c r="M60" s="45">
        <f t="shared" si="5"/>
        <v>46839.364000000001</v>
      </c>
      <c r="N60" s="33"/>
      <c r="O60" s="33"/>
      <c r="P60" s="33"/>
    </row>
    <row r="61" spans="1:16" ht="33.75" customHeight="1" x14ac:dyDescent="0.2">
      <c r="A61" s="38">
        <f t="shared" si="6"/>
        <v>9</v>
      </c>
      <c r="B61" s="31"/>
      <c r="C61" s="56" t="s">
        <v>83</v>
      </c>
      <c r="D61" s="40" t="s">
        <v>75</v>
      </c>
      <c r="E61" s="51">
        <v>3</v>
      </c>
      <c r="F61" s="51">
        <v>3</v>
      </c>
      <c r="G61" s="31"/>
      <c r="H61" s="55"/>
      <c r="I61" s="44">
        <v>34614.151680000003</v>
      </c>
      <c r="J61" s="45">
        <v>34632.065000000002</v>
      </c>
      <c r="K61" s="43">
        <f t="shared" si="4"/>
        <v>17.913319999999658</v>
      </c>
      <c r="L61" s="33"/>
      <c r="M61" s="45">
        <f t="shared" si="5"/>
        <v>34632.065000000002</v>
      </c>
      <c r="N61" s="33"/>
      <c r="O61" s="33"/>
      <c r="P61" s="33"/>
    </row>
    <row r="62" spans="1:16" ht="33.75" customHeight="1" x14ac:dyDescent="0.2">
      <c r="A62" s="38">
        <f t="shared" si="6"/>
        <v>10</v>
      </c>
      <c r="B62" s="31"/>
      <c r="C62" s="39" t="s">
        <v>84</v>
      </c>
      <c r="D62" s="40" t="s">
        <v>75</v>
      </c>
      <c r="E62" s="67">
        <v>7.5</v>
      </c>
      <c r="F62" s="67">
        <v>7.5</v>
      </c>
      <c r="G62" s="31"/>
      <c r="H62" s="55"/>
      <c r="I62" s="44">
        <v>10100</v>
      </c>
      <c r="J62" s="68">
        <v>10100</v>
      </c>
      <c r="K62" s="43">
        <f t="shared" si="4"/>
        <v>0</v>
      </c>
      <c r="L62" s="33"/>
      <c r="M62" s="45">
        <f t="shared" si="5"/>
        <v>10100</v>
      </c>
      <c r="N62" s="33"/>
      <c r="O62" s="33"/>
      <c r="P62" s="33"/>
    </row>
    <row r="63" spans="1:16" ht="39" customHeight="1" x14ac:dyDescent="0.2">
      <c r="A63" s="38">
        <f t="shared" si="6"/>
        <v>11</v>
      </c>
      <c r="B63" s="31"/>
      <c r="C63" s="69" t="s">
        <v>85</v>
      </c>
      <c r="D63" s="40" t="s">
        <v>30</v>
      </c>
      <c r="E63" s="51">
        <v>31</v>
      </c>
      <c r="F63" s="51">
        <v>31</v>
      </c>
      <c r="G63" s="31"/>
      <c r="H63" s="55"/>
      <c r="I63" s="44">
        <v>33462.01</v>
      </c>
      <c r="J63" s="70">
        <v>33462.01</v>
      </c>
      <c r="K63" s="43">
        <f t="shared" si="4"/>
        <v>0</v>
      </c>
      <c r="L63" s="33"/>
      <c r="M63" s="45">
        <f t="shared" si="5"/>
        <v>33462.01</v>
      </c>
      <c r="N63" s="33"/>
      <c r="O63" s="33"/>
      <c r="P63" s="33"/>
    </row>
    <row r="64" spans="1:16" x14ac:dyDescent="0.2">
      <c r="A64" s="34" t="s">
        <v>86</v>
      </c>
      <c r="B64" s="31"/>
      <c r="C64" s="53" t="s">
        <v>87</v>
      </c>
      <c r="D64" s="40" t="s">
        <v>30</v>
      </c>
      <c r="E64" s="71">
        <f>SUM(E65:E76)</f>
        <v>17</v>
      </c>
      <c r="F64" s="71">
        <f>SUM(F65:F76)</f>
        <v>18</v>
      </c>
      <c r="G64" s="31"/>
      <c r="H64" s="55"/>
      <c r="I64" s="54">
        <f>SUM(I65:I76)</f>
        <v>59927.328000000001</v>
      </c>
      <c r="J64" s="54">
        <f>SUM(J65:J76)</f>
        <v>60141.213770000002</v>
      </c>
      <c r="K64" s="54">
        <f>SUM(K65:K76)</f>
        <v>213.88576999999981</v>
      </c>
      <c r="L64" s="54"/>
      <c r="M64" s="54">
        <f>SUM(M65:M76)</f>
        <v>60141.213770000002</v>
      </c>
      <c r="N64" s="54"/>
      <c r="O64" s="33"/>
      <c r="P64" s="33"/>
    </row>
    <row r="65" spans="1:16" ht="26.25" customHeight="1" x14ac:dyDescent="0.2">
      <c r="A65" s="72">
        <v>1</v>
      </c>
      <c r="B65" s="31"/>
      <c r="C65" s="73" t="s">
        <v>88</v>
      </c>
      <c r="D65" s="40" t="s">
        <v>30</v>
      </c>
      <c r="E65" s="51">
        <v>1</v>
      </c>
      <c r="F65" s="51">
        <v>1</v>
      </c>
      <c r="G65" s="31"/>
      <c r="H65" s="55"/>
      <c r="I65" s="45">
        <v>4200.53</v>
      </c>
      <c r="J65" s="45">
        <v>4200.5309999999999</v>
      </c>
      <c r="K65" s="43">
        <f t="shared" ref="K65:K128" si="7">J65-I65</f>
        <v>1.0000000002037268E-3</v>
      </c>
      <c r="L65" s="33"/>
      <c r="M65" s="47">
        <f t="shared" si="5"/>
        <v>4200.5309999999999</v>
      </c>
      <c r="N65" s="33"/>
      <c r="O65" s="33"/>
      <c r="P65" s="33"/>
    </row>
    <row r="66" spans="1:16" ht="26.25" customHeight="1" x14ac:dyDescent="0.2">
      <c r="A66" s="38">
        <v>2</v>
      </c>
      <c r="B66" s="31"/>
      <c r="C66" s="56" t="s">
        <v>89</v>
      </c>
      <c r="D66" s="40" t="s">
        <v>30</v>
      </c>
      <c r="E66" s="51">
        <v>1</v>
      </c>
      <c r="F66" s="51">
        <v>1</v>
      </c>
      <c r="G66" s="31"/>
      <c r="H66" s="55"/>
      <c r="I66" s="45">
        <v>4439.46</v>
      </c>
      <c r="J66" s="45">
        <v>4443.4830000000002</v>
      </c>
      <c r="K66" s="43">
        <f t="shared" si="7"/>
        <v>4.0230000000001382</v>
      </c>
      <c r="L66" s="33"/>
      <c r="M66" s="47">
        <f t="shared" si="5"/>
        <v>4443.4830000000002</v>
      </c>
      <c r="N66" s="33"/>
      <c r="O66" s="33"/>
      <c r="P66" s="33"/>
    </row>
    <row r="67" spans="1:16" ht="26.25" customHeight="1" x14ac:dyDescent="0.2">
      <c r="A67" s="38">
        <f>A66+1</f>
        <v>3</v>
      </c>
      <c r="B67" s="31"/>
      <c r="C67" s="56" t="s">
        <v>90</v>
      </c>
      <c r="D67" s="40" t="s">
        <v>30</v>
      </c>
      <c r="E67" s="51">
        <v>1</v>
      </c>
      <c r="F67" s="51">
        <v>1</v>
      </c>
      <c r="G67" s="31"/>
      <c r="H67" s="55"/>
      <c r="I67" s="45">
        <v>4444.9799999999996</v>
      </c>
      <c r="J67" s="45">
        <v>4444.9799999999996</v>
      </c>
      <c r="K67" s="43">
        <f t="shared" si="7"/>
        <v>0</v>
      </c>
      <c r="L67" s="33"/>
      <c r="M67" s="47">
        <f t="shared" si="5"/>
        <v>4444.9799999999996</v>
      </c>
      <c r="N67" s="33"/>
      <c r="O67" s="33"/>
      <c r="P67" s="33"/>
    </row>
    <row r="68" spans="1:16" ht="26.25" customHeight="1" x14ac:dyDescent="0.2">
      <c r="A68" s="38">
        <f t="shared" ref="A68:A76" si="8">A67+1</f>
        <v>4</v>
      </c>
      <c r="B68" s="31"/>
      <c r="C68" s="74" t="s">
        <v>91</v>
      </c>
      <c r="D68" s="40" t="s">
        <v>30</v>
      </c>
      <c r="E68" s="51">
        <v>1</v>
      </c>
      <c r="F68" s="51">
        <v>1</v>
      </c>
      <c r="G68" s="31"/>
      <c r="H68" s="55"/>
      <c r="I68" s="45">
        <v>4413.18</v>
      </c>
      <c r="J68" s="45">
        <v>4413.18</v>
      </c>
      <c r="K68" s="43">
        <f t="shared" si="7"/>
        <v>0</v>
      </c>
      <c r="L68" s="33"/>
      <c r="M68" s="47">
        <f t="shared" si="5"/>
        <v>4413.18</v>
      </c>
      <c r="N68" s="33"/>
      <c r="O68" s="33"/>
      <c r="P68" s="33"/>
    </row>
    <row r="69" spans="1:16" ht="26.25" customHeight="1" x14ac:dyDescent="0.2">
      <c r="A69" s="38">
        <f t="shared" si="8"/>
        <v>5</v>
      </c>
      <c r="B69" s="31"/>
      <c r="C69" s="56" t="s">
        <v>92</v>
      </c>
      <c r="D69" s="40" t="s">
        <v>30</v>
      </c>
      <c r="E69" s="75">
        <v>6</v>
      </c>
      <c r="F69" s="51">
        <v>6</v>
      </c>
      <c r="G69" s="31"/>
      <c r="H69" s="55"/>
      <c r="I69" s="45">
        <v>13429.8</v>
      </c>
      <c r="J69" s="45">
        <v>13429.8</v>
      </c>
      <c r="K69" s="43">
        <f t="shared" si="7"/>
        <v>0</v>
      </c>
      <c r="L69" s="33"/>
      <c r="M69" s="47">
        <f t="shared" si="5"/>
        <v>13429.8</v>
      </c>
      <c r="N69" s="33"/>
      <c r="O69" s="33"/>
      <c r="P69" s="33"/>
    </row>
    <row r="70" spans="1:16" ht="26.25" customHeight="1" x14ac:dyDescent="0.2">
      <c r="A70" s="38">
        <f t="shared" si="8"/>
        <v>6</v>
      </c>
      <c r="B70" s="31"/>
      <c r="C70" s="56" t="s">
        <v>93</v>
      </c>
      <c r="D70" s="40" t="s">
        <v>30</v>
      </c>
      <c r="E70" s="75">
        <v>1</v>
      </c>
      <c r="F70" s="51">
        <v>1</v>
      </c>
      <c r="G70" s="31"/>
      <c r="H70" s="55"/>
      <c r="I70" s="44">
        <v>2025.99</v>
      </c>
      <c r="J70" s="45">
        <v>2025.991</v>
      </c>
      <c r="K70" s="43">
        <f t="shared" si="7"/>
        <v>9.9999999997635314E-4</v>
      </c>
      <c r="L70" s="33"/>
      <c r="M70" s="47">
        <f t="shared" si="5"/>
        <v>2025.991</v>
      </c>
      <c r="N70" s="33"/>
      <c r="O70" s="33"/>
      <c r="P70" s="33"/>
    </row>
    <row r="71" spans="1:16" ht="26.25" customHeight="1" x14ac:dyDescent="0.2">
      <c r="A71" s="38">
        <f t="shared" si="8"/>
        <v>7</v>
      </c>
      <c r="B71" s="31"/>
      <c r="C71" s="56" t="s">
        <v>94</v>
      </c>
      <c r="D71" s="40" t="s">
        <v>30</v>
      </c>
      <c r="E71" s="75">
        <v>2</v>
      </c>
      <c r="F71" s="51">
        <v>2</v>
      </c>
      <c r="G71" s="31"/>
      <c r="H71" s="55"/>
      <c r="I71" s="45">
        <v>12450.893</v>
      </c>
      <c r="J71" s="45">
        <v>12450.892</v>
      </c>
      <c r="K71" s="43">
        <f t="shared" si="7"/>
        <v>-1.0000000002037268E-3</v>
      </c>
      <c r="L71" s="33"/>
      <c r="M71" s="47">
        <f t="shared" si="5"/>
        <v>12450.892</v>
      </c>
      <c r="N71" s="33"/>
      <c r="O71" s="33"/>
      <c r="P71" s="33"/>
    </row>
    <row r="72" spans="1:16" ht="26.25" customHeight="1" x14ac:dyDescent="0.2">
      <c r="A72" s="38">
        <f t="shared" si="8"/>
        <v>8</v>
      </c>
      <c r="B72" s="31"/>
      <c r="C72" s="56" t="s">
        <v>95</v>
      </c>
      <c r="D72" s="40" t="s">
        <v>30</v>
      </c>
      <c r="E72" s="75">
        <v>1</v>
      </c>
      <c r="F72" s="51">
        <v>1</v>
      </c>
      <c r="G72" s="31"/>
      <c r="H72" s="55"/>
      <c r="I72" s="45">
        <v>2279.7600000000002</v>
      </c>
      <c r="J72" s="45">
        <v>2280.819</v>
      </c>
      <c r="K72" s="43">
        <f t="shared" si="7"/>
        <v>1.0589999999997417</v>
      </c>
      <c r="L72" s="33"/>
      <c r="M72" s="47">
        <f t="shared" si="5"/>
        <v>2280.819</v>
      </c>
      <c r="N72" s="33"/>
      <c r="O72" s="33"/>
      <c r="P72" s="33"/>
    </row>
    <row r="73" spans="1:16" ht="26.25" customHeight="1" x14ac:dyDescent="0.2">
      <c r="A73" s="38">
        <f t="shared" si="8"/>
        <v>9</v>
      </c>
      <c r="B73" s="31"/>
      <c r="C73" s="56" t="s">
        <v>96</v>
      </c>
      <c r="D73" s="40" t="s">
        <v>30</v>
      </c>
      <c r="E73" s="75">
        <v>1</v>
      </c>
      <c r="F73" s="51">
        <v>1</v>
      </c>
      <c r="G73" s="31"/>
      <c r="H73" s="55"/>
      <c r="I73" s="45">
        <v>980.85</v>
      </c>
      <c r="J73" s="45">
        <v>980.85276999999996</v>
      </c>
      <c r="K73" s="43">
        <f t="shared" si="7"/>
        <v>2.7699999999413194E-3</v>
      </c>
      <c r="L73" s="33"/>
      <c r="M73" s="47">
        <f t="shared" si="5"/>
        <v>980.85276999999996</v>
      </c>
      <c r="N73" s="33"/>
      <c r="O73" s="33"/>
      <c r="P73" s="33"/>
    </row>
    <row r="74" spans="1:16" ht="26.25" customHeight="1" x14ac:dyDescent="0.2">
      <c r="A74" s="38">
        <f t="shared" si="8"/>
        <v>10</v>
      </c>
      <c r="B74" s="31"/>
      <c r="C74" s="56" t="s">
        <v>97</v>
      </c>
      <c r="D74" s="40" t="s">
        <v>30</v>
      </c>
      <c r="E74" s="75">
        <v>1</v>
      </c>
      <c r="F74" s="51">
        <v>1</v>
      </c>
      <c r="G74" s="31"/>
      <c r="H74" s="55"/>
      <c r="I74" s="45">
        <v>11000</v>
      </c>
      <c r="J74" s="45">
        <v>11000</v>
      </c>
      <c r="K74" s="43">
        <f t="shared" si="7"/>
        <v>0</v>
      </c>
      <c r="L74" s="33"/>
      <c r="M74" s="47">
        <f t="shared" si="5"/>
        <v>11000</v>
      </c>
      <c r="N74" s="33"/>
      <c r="O74" s="33"/>
      <c r="P74" s="33"/>
    </row>
    <row r="75" spans="1:16" ht="26.25" customHeight="1" x14ac:dyDescent="0.2">
      <c r="A75" s="38">
        <f t="shared" si="8"/>
        <v>11</v>
      </c>
      <c r="B75" s="31"/>
      <c r="C75" s="56" t="s">
        <v>98</v>
      </c>
      <c r="D75" s="40" t="s">
        <v>30</v>
      </c>
      <c r="E75" s="75">
        <v>1</v>
      </c>
      <c r="F75" s="51">
        <v>1</v>
      </c>
      <c r="G75" s="31"/>
      <c r="H75" s="55"/>
      <c r="I75" s="45">
        <v>261.88499999999999</v>
      </c>
      <c r="J75" s="45">
        <v>261.88499999999999</v>
      </c>
      <c r="K75" s="43">
        <f t="shared" si="7"/>
        <v>0</v>
      </c>
      <c r="L75" s="33"/>
      <c r="M75" s="47">
        <f t="shared" si="5"/>
        <v>261.88499999999999</v>
      </c>
      <c r="N75" s="33"/>
      <c r="O75" s="33"/>
      <c r="P75" s="33"/>
    </row>
    <row r="76" spans="1:16" ht="26.25" customHeight="1" x14ac:dyDescent="0.2">
      <c r="A76" s="38">
        <f t="shared" si="8"/>
        <v>12</v>
      </c>
      <c r="B76" s="31"/>
      <c r="C76" s="56" t="s">
        <v>99</v>
      </c>
      <c r="D76" s="40" t="s">
        <v>30</v>
      </c>
      <c r="E76" s="75"/>
      <c r="F76" s="51">
        <v>1</v>
      </c>
      <c r="G76" s="31"/>
      <c r="H76" s="55"/>
      <c r="I76" s="45"/>
      <c r="J76" s="45">
        <v>208.8</v>
      </c>
      <c r="K76" s="43">
        <f t="shared" si="7"/>
        <v>208.8</v>
      </c>
      <c r="L76" s="76" t="s">
        <v>100</v>
      </c>
      <c r="M76" s="43">
        <f t="shared" si="5"/>
        <v>208.8</v>
      </c>
      <c r="N76" s="33"/>
      <c r="O76" s="33"/>
      <c r="P76" s="33"/>
    </row>
    <row r="77" spans="1:16" ht="19.5" customHeight="1" x14ac:dyDescent="0.2">
      <c r="A77" s="34" t="s">
        <v>101</v>
      </c>
      <c r="B77" s="31"/>
      <c r="C77" s="77" t="s">
        <v>102</v>
      </c>
      <c r="D77" s="78" t="s">
        <v>30</v>
      </c>
      <c r="E77" s="71">
        <f>SUM(E78:E94)</f>
        <v>72</v>
      </c>
      <c r="F77" s="79">
        <f>SUM(F78:F94)</f>
        <v>73</v>
      </c>
      <c r="G77" s="31"/>
      <c r="H77" s="55"/>
      <c r="I77" s="54">
        <f t="shared" ref="I77:N77" si="9">SUM(I78:I94)</f>
        <v>94104.37946428571</v>
      </c>
      <c r="J77" s="54">
        <f t="shared" si="9"/>
        <v>94334.383999999991</v>
      </c>
      <c r="K77" s="54">
        <f t="shared" si="9"/>
        <v>230.00453571428716</v>
      </c>
      <c r="L77" s="54">
        <f t="shared" si="9"/>
        <v>0</v>
      </c>
      <c r="M77" s="54">
        <f t="shared" si="9"/>
        <v>94334.383999999991</v>
      </c>
      <c r="N77" s="54">
        <f t="shared" si="9"/>
        <v>0</v>
      </c>
      <c r="O77" s="33"/>
      <c r="P77" s="33"/>
    </row>
    <row r="78" spans="1:16" ht="21" customHeight="1" x14ac:dyDescent="0.2">
      <c r="A78" s="38">
        <v>1</v>
      </c>
      <c r="B78" s="31"/>
      <c r="C78" s="56" t="s">
        <v>103</v>
      </c>
      <c r="D78" s="40" t="s">
        <v>30</v>
      </c>
      <c r="E78" s="80">
        <v>1</v>
      </c>
      <c r="F78" s="81">
        <v>1</v>
      </c>
      <c r="G78" s="31"/>
      <c r="H78" s="55"/>
      <c r="I78" s="45">
        <v>3000</v>
      </c>
      <c r="J78" s="45">
        <v>3000</v>
      </c>
      <c r="K78" s="43">
        <f t="shared" si="7"/>
        <v>0</v>
      </c>
      <c r="L78" s="33"/>
      <c r="M78" s="47">
        <f t="shared" si="5"/>
        <v>3000</v>
      </c>
      <c r="N78" s="33"/>
      <c r="O78" s="33"/>
      <c r="P78" s="33"/>
    </row>
    <row r="79" spans="1:16" ht="30.75" customHeight="1" x14ac:dyDescent="0.2">
      <c r="A79" s="38">
        <f>A78+1</f>
        <v>2</v>
      </c>
      <c r="B79" s="31"/>
      <c r="C79" s="56" t="s">
        <v>104</v>
      </c>
      <c r="D79" s="40" t="s">
        <v>105</v>
      </c>
      <c r="E79" s="80">
        <v>50</v>
      </c>
      <c r="F79" s="81">
        <v>50</v>
      </c>
      <c r="G79" s="31"/>
      <c r="H79" s="55"/>
      <c r="I79" s="45">
        <v>32596.639999999999</v>
      </c>
      <c r="J79" s="45">
        <v>32596.639999999999</v>
      </c>
      <c r="K79" s="43">
        <f t="shared" si="7"/>
        <v>0</v>
      </c>
      <c r="L79" s="33"/>
      <c r="M79" s="47">
        <f t="shared" si="5"/>
        <v>32596.639999999999</v>
      </c>
      <c r="N79" s="33"/>
      <c r="O79" s="33"/>
      <c r="P79" s="33"/>
    </row>
    <row r="80" spans="1:16" ht="21" customHeight="1" x14ac:dyDescent="0.2">
      <c r="A80" s="38">
        <f t="shared" ref="A80:A94" si="10">A79+1</f>
        <v>3</v>
      </c>
      <c r="B80" s="31"/>
      <c r="C80" s="56" t="s">
        <v>106</v>
      </c>
      <c r="D80" s="40" t="s">
        <v>30</v>
      </c>
      <c r="E80" s="80">
        <v>1</v>
      </c>
      <c r="F80" s="81">
        <v>1</v>
      </c>
      <c r="G80" s="31"/>
      <c r="H80" s="55"/>
      <c r="I80" s="45">
        <v>6363.32</v>
      </c>
      <c r="J80" s="45">
        <v>6363.32</v>
      </c>
      <c r="K80" s="43">
        <f t="shared" si="7"/>
        <v>0</v>
      </c>
      <c r="L80" s="33"/>
      <c r="M80" s="47">
        <f t="shared" si="5"/>
        <v>6363.32</v>
      </c>
      <c r="N80" s="33"/>
      <c r="O80" s="33"/>
      <c r="P80" s="33"/>
    </row>
    <row r="81" spans="1:16" ht="21" customHeight="1" x14ac:dyDescent="0.2">
      <c r="A81" s="38">
        <f t="shared" si="10"/>
        <v>4</v>
      </c>
      <c r="B81" s="31"/>
      <c r="C81" s="56" t="s">
        <v>107</v>
      </c>
      <c r="D81" s="40" t="s">
        <v>30</v>
      </c>
      <c r="E81" s="80">
        <v>1</v>
      </c>
      <c r="F81" s="81">
        <v>1</v>
      </c>
      <c r="G81" s="31"/>
      <c r="H81" s="55"/>
      <c r="I81" s="45">
        <v>9276.57</v>
      </c>
      <c r="J81" s="45">
        <v>9276.57</v>
      </c>
      <c r="K81" s="43">
        <f t="shared" si="7"/>
        <v>0</v>
      </c>
      <c r="L81" s="33"/>
      <c r="M81" s="47">
        <f t="shared" si="5"/>
        <v>9276.57</v>
      </c>
      <c r="N81" s="33"/>
      <c r="O81" s="33"/>
      <c r="P81" s="33"/>
    </row>
    <row r="82" spans="1:16" ht="21" customHeight="1" x14ac:dyDescent="0.2">
      <c r="A82" s="38">
        <f t="shared" si="10"/>
        <v>5</v>
      </c>
      <c r="B82" s="31"/>
      <c r="C82" s="56" t="s">
        <v>108</v>
      </c>
      <c r="D82" s="40" t="s">
        <v>30</v>
      </c>
      <c r="E82" s="80">
        <v>1</v>
      </c>
      <c r="F82" s="81">
        <v>1</v>
      </c>
      <c r="G82" s="31"/>
      <c r="H82" s="55"/>
      <c r="I82" s="45">
        <v>1623.14</v>
      </c>
      <c r="J82" s="45">
        <v>1623.14</v>
      </c>
      <c r="K82" s="43">
        <f t="shared" si="7"/>
        <v>0</v>
      </c>
      <c r="L82" s="33"/>
      <c r="M82" s="47">
        <f t="shared" si="5"/>
        <v>1623.14</v>
      </c>
      <c r="N82" s="33"/>
      <c r="O82" s="33"/>
      <c r="P82" s="33"/>
    </row>
    <row r="83" spans="1:16" ht="21" customHeight="1" x14ac:dyDescent="0.2">
      <c r="A83" s="38">
        <f t="shared" si="10"/>
        <v>6</v>
      </c>
      <c r="B83" s="31"/>
      <c r="C83" s="56" t="s">
        <v>109</v>
      </c>
      <c r="D83" s="40" t="s">
        <v>30</v>
      </c>
      <c r="E83" s="75">
        <v>2</v>
      </c>
      <c r="F83" s="81">
        <v>2</v>
      </c>
      <c r="G83" s="31"/>
      <c r="H83" s="55"/>
      <c r="I83" s="45">
        <v>871.5</v>
      </c>
      <c r="J83" s="45">
        <v>871.5</v>
      </c>
      <c r="K83" s="43">
        <f t="shared" si="7"/>
        <v>0</v>
      </c>
      <c r="L83" s="33"/>
      <c r="M83" s="47">
        <f t="shared" si="5"/>
        <v>871.5</v>
      </c>
      <c r="N83" s="33"/>
      <c r="O83" s="33"/>
      <c r="P83" s="33"/>
    </row>
    <row r="84" spans="1:16" ht="21" customHeight="1" x14ac:dyDescent="0.2">
      <c r="A84" s="38">
        <f t="shared" si="10"/>
        <v>7</v>
      </c>
      <c r="B84" s="31"/>
      <c r="C84" s="56" t="s">
        <v>110</v>
      </c>
      <c r="D84" s="40" t="s">
        <v>30</v>
      </c>
      <c r="E84" s="80">
        <v>1</v>
      </c>
      <c r="F84" s="82">
        <v>1</v>
      </c>
      <c r="G84" s="31"/>
      <c r="H84" s="55"/>
      <c r="I84" s="44">
        <v>324.19</v>
      </c>
      <c r="J84" s="44">
        <v>324.19</v>
      </c>
      <c r="K84" s="43">
        <f t="shared" si="7"/>
        <v>0</v>
      </c>
      <c r="L84" s="33"/>
      <c r="M84" s="47">
        <f t="shared" si="5"/>
        <v>324.19</v>
      </c>
      <c r="N84" s="33"/>
      <c r="O84" s="33"/>
      <c r="P84" s="33"/>
    </row>
    <row r="85" spans="1:16" ht="21" customHeight="1" x14ac:dyDescent="0.2">
      <c r="A85" s="38">
        <f t="shared" si="10"/>
        <v>8</v>
      </c>
      <c r="B85" s="31"/>
      <c r="C85" s="56" t="s">
        <v>111</v>
      </c>
      <c r="D85" s="40" t="s">
        <v>112</v>
      </c>
      <c r="E85" s="80">
        <v>1</v>
      </c>
      <c r="F85" s="81">
        <v>1</v>
      </c>
      <c r="G85" s="31"/>
      <c r="H85" s="55"/>
      <c r="I85" s="45">
        <v>8076.9</v>
      </c>
      <c r="J85" s="45">
        <v>8076.9</v>
      </c>
      <c r="K85" s="43">
        <f t="shared" si="7"/>
        <v>0</v>
      </c>
      <c r="L85" s="33"/>
      <c r="M85" s="47">
        <f t="shared" si="5"/>
        <v>8076.9</v>
      </c>
      <c r="N85" s="33"/>
      <c r="O85" s="33"/>
      <c r="P85" s="33"/>
    </row>
    <row r="86" spans="1:16" ht="21" customHeight="1" x14ac:dyDescent="0.2">
      <c r="A86" s="38">
        <f t="shared" si="10"/>
        <v>9</v>
      </c>
      <c r="B86" s="31"/>
      <c r="C86" s="56" t="s">
        <v>113</v>
      </c>
      <c r="D86" s="40" t="s">
        <v>30</v>
      </c>
      <c r="E86" s="75">
        <v>1</v>
      </c>
      <c r="F86" s="81">
        <v>1</v>
      </c>
      <c r="G86" s="31"/>
      <c r="H86" s="55"/>
      <c r="I86" s="45">
        <v>8809.8294642857127</v>
      </c>
      <c r="J86" s="45">
        <v>8809.83</v>
      </c>
      <c r="K86" s="43">
        <f t="shared" si="7"/>
        <v>5.3571428725263104E-4</v>
      </c>
      <c r="L86" s="33"/>
      <c r="M86" s="47">
        <f t="shared" si="5"/>
        <v>8809.83</v>
      </c>
      <c r="N86" s="33"/>
      <c r="O86" s="33"/>
      <c r="P86" s="33"/>
    </row>
    <row r="87" spans="1:16" ht="21" customHeight="1" x14ac:dyDescent="0.2">
      <c r="A87" s="38">
        <f t="shared" si="10"/>
        <v>10</v>
      </c>
      <c r="B87" s="31"/>
      <c r="C87" s="56" t="s">
        <v>114</v>
      </c>
      <c r="D87" s="40" t="s">
        <v>30</v>
      </c>
      <c r="E87" s="75">
        <v>1</v>
      </c>
      <c r="F87" s="81">
        <v>1</v>
      </c>
      <c r="G87" s="31"/>
      <c r="H87" s="55"/>
      <c r="I87" s="45">
        <v>4193.75</v>
      </c>
      <c r="J87" s="45">
        <v>4193.75</v>
      </c>
      <c r="K87" s="43">
        <f t="shared" si="7"/>
        <v>0</v>
      </c>
      <c r="L87" s="33"/>
      <c r="M87" s="47">
        <f t="shared" si="5"/>
        <v>4193.75</v>
      </c>
      <c r="N87" s="33"/>
      <c r="O87" s="33"/>
      <c r="P87" s="33"/>
    </row>
    <row r="88" spans="1:16" ht="27.75" customHeight="1" x14ac:dyDescent="0.2">
      <c r="A88" s="38">
        <f t="shared" si="10"/>
        <v>11</v>
      </c>
      <c r="B88" s="31"/>
      <c r="C88" s="56" t="s">
        <v>115</v>
      </c>
      <c r="D88" s="40" t="s">
        <v>30</v>
      </c>
      <c r="E88" s="75">
        <v>1</v>
      </c>
      <c r="F88" s="81">
        <v>1</v>
      </c>
      <c r="G88" s="31"/>
      <c r="H88" s="55"/>
      <c r="I88" s="45">
        <v>348</v>
      </c>
      <c r="J88" s="45">
        <v>348</v>
      </c>
      <c r="K88" s="43">
        <f t="shared" si="7"/>
        <v>0</v>
      </c>
      <c r="L88" s="33"/>
      <c r="M88" s="47">
        <f t="shared" si="5"/>
        <v>348</v>
      </c>
      <c r="N88" s="33"/>
      <c r="O88" s="33"/>
      <c r="P88" s="33"/>
    </row>
    <row r="89" spans="1:16" ht="21" customHeight="1" x14ac:dyDescent="0.2">
      <c r="A89" s="38">
        <f t="shared" si="10"/>
        <v>12</v>
      </c>
      <c r="B89" s="31"/>
      <c r="C89" s="56" t="s">
        <v>116</v>
      </c>
      <c r="D89" s="40" t="s">
        <v>30</v>
      </c>
      <c r="E89" s="75">
        <v>1</v>
      </c>
      <c r="F89" s="81">
        <v>1</v>
      </c>
      <c r="G89" s="31"/>
      <c r="H89" s="55"/>
      <c r="I89" s="45">
        <v>1470</v>
      </c>
      <c r="J89" s="45">
        <v>1470</v>
      </c>
      <c r="K89" s="43">
        <f t="shared" si="7"/>
        <v>0</v>
      </c>
      <c r="L89" s="33"/>
      <c r="M89" s="47">
        <f t="shared" si="5"/>
        <v>1470</v>
      </c>
      <c r="N89" s="33"/>
      <c r="O89" s="33"/>
      <c r="P89" s="33"/>
    </row>
    <row r="90" spans="1:16" ht="21" customHeight="1" x14ac:dyDescent="0.2">
      <c r="A90" s="38">
        <f t="shared" si="10"/>
        <v>13</v>
      </c>
      <c r="B90" s="31"/>
      <c r="C90" s="56" t="s">
        <v>117</v>
      </c>
      <c r="D90" s="40" t="s">
        <v>30</v>
      </c>
      <c r="E90" s="75">
        <v>1</v>
      </c>
      <c r="F90" s="81">
        <v>1</v>
      </c>
      <c r="G90" s="31"/>
      <c r="H90" s="55"/>
      <c r="I90" s="45">
        <v>7200</v>
      </c>
      <c r="J90" s="45">
        <v>7200</v>
      </c>
      <c r="K90" s="43">
        <f t="shared" si="7"/>
        <v>0</v>
      </c>
      <c r="L90" s="33"/>
      <c r="M90" s="47">
        <f t="shared" si="5"/>
        <v>7200</v>
      </c>
      <c r="N90" s="33"/>
      <c r="O90" s="33"/>
      <c r="P90" s="33"/>
    </row>
    <row r="91" spans="1:16" ht="21" customHeight="1" x14ac:dyDescent="0.2">
      <c r="A91" s="38">
        <f t="shared" si="10"/>
        <v>14</v>
      </c>
      <c r="B91" s="31"/>
      <c r="C91" s="56" t="s">
        <v>118</v>
      </c>
      <c r="D91" s="40" t="s">
        <v>30</v>
      </c>
      <c r="E91" s="75">
        <v>1</v>
      </c>
      <c r="F91" s="81">
        <v>1</v>
      </c>
      <c r="G91" s="31"/>
      <c r="H91" s="55"/>
      <c r="I91" s="45">
        <v>1050</v>
      </c>
      <c r="J91" s="45">
        <v>1050</v>
      </c>
      <c r="K91" s="43">
        <f t="shared" si="7"/>
        <v>0</v>
      </c>
      <c r="L91" s="33"/>
      <c r="M91" s="47">
        <f t="shared" si="5"/>
        <v>1050</v>
      </c>
      <c r="N91" s="33"/>
      <c r="O91" s="33"/>
      <c r="P91" s="33"/>
    </row>
    <row r="92" spans="1:16" ht="21" customHeight="1" x14ac:dyDescent="0.2">
      <c r="A92" s="38">
        <f t="shared" si="10"/>
        <v>15</v>
      </c>
      <c r="B92" s="31"/>
      <c r="C92" s="56" t="s">
        <v>119</v>
      </c>
      <c r="D92" s="40" t="s">
        <v>30</v>
      </c>
      <c r="E92" s="75">
        <v>6</v>
      </c>
      <c r="F92" s="81">
        <v>6</v>
      </c>
      <c r="G92" s="31"/>
      <c r="H92" s="55"/>
      <c r="I92" s="45">
        <v>5153.3999999999996</v>
      </c>
      <c r="J92" s="45">
        <v>5153.3999999999996</v>
      </c>
      <c r="K92" s="43">
        <f t="shared" si="7"/>
        <v>0</v>
      </c>
      <c r="L92" s="33"/>
      <c r="M92" s="47">
        <f t="shared" si="5"/>
        <v>5153.3999999999996</v>
      </c>
      <c r="N92" s="33"/>
      <c r="O92" s="33"/>
      <c r="P92" s="33"/>
    </row>
    <row r="93" spans="1:16" ht="33" customHeight="1" x14ac:dyDescent="0.2">
      <c r="A93" s="38">
        <f t="shared" si="10"/>
        <v>16</v>
      </c>
      <c r="B93" s="31"/>
      <c r="C93" s="56" t="s">
        <v>120</v>
      </c>
      <c r="D93" s="40" t="s">
        <v>30</v>
      </c>
      <c r="E93" s="75">
        <v>2</v>
      </c>
      <c r="F93" s="81">
        <v>2</v>
      </c>
      <c r="G93" s="31"/>
      <c r="H93" s="55"/>
      <c r="I93" s="45">
        <v>3747.14</v>
      </c>
      <c r="J93" s="45">
        <v>3747.1439999999998</v>
      </c>
      <c r="K93" s="43">
        <f t="shared" si="7"/>
        <v>3.9999999999054126E-3</v>
      </c>
      <c r="L93" s="33"/>
      <c r="M93" s="47">
        <f t="shared" si="5"/>
        <v>3747.1439999999998</v>
      </c>
      <c r="N93" s="33"/>
      <c r="O93" s="33"/>
      <c r="P93" s="33"/>
    </row>
    <row r="94" spans="1:16" ht="21" customHeight="1" x14ac:dyDescent="0.2">
      <c r="A94" s="38">
        <f t="shared" si="10"/>
        <v>17</v>
      </c>
      <c r="B94" s="31"/>
      <c r="C94" s="56" t="s">
        <v>121</v>
      </c>
      <c r="D94" s="40" t="s">
        <v>30</v>
      </c>
      <c r="E94" s="75"/>
      <c r="F94" s="81">
        <v>1</v>
      </c>
      <c r="G94" s="31"/>
      <c r="H94" s="55"/>
      <c r="I94" s="45"/>
      <c r="J94" s="45">
        <v>230</v>
      </c>
      <c r="K94" s="43">
        <f t="shared" si="7"/>
        <v>230</v>
      </c>
      <c r="L94" s="76" t="s">
        <v>100</v>
      </c>
      <c r="M94" s="47">
        <f t="shared" si="5"/>
        <v>230</v>
      </c>
      <c r="N94" s="33"/>
      <c r="O94" s="33"/>
      <c r="P94" s="33"/>
    </row>
    <row r="95" spans="1:16" ht="21.75" customHeight="1" x14ac:dyDescent="0.2">
      <c r="A95" s="34" t="s">
        <v>122</v>
      </c>
      <c r="B95" s="31"/>
      <c r="C95" s="77" t="s">
        <v>123</v>
      </c>
      <c r="D95" s="78" t="s">
        <v>30</v>
      </c>
      <c r="E95" s="71">
        <f>SUM(E96:E119)</f>
        <v>52</v>
      </c>
      <c r="F95" s="71">
        <f>SUM(F96:F121)</f>
        <v>60</v>
      </c>
      <c r="G95" s="31"/>
      <c r="H95" s="55"/>
      <c r="I95" s="54">
        <f>SUM(I96:I121)</f>
        <v>55517.966085714295</v>
      </c>
      <c r="J95" s="54">
        <f>SUM(J96:J121)</f>
        <v>58108.161800000009</v>
      </c>
      <c r="K95" s="54">
        <f>SUM(K96:K121)</f>
        <v>2590.1957142857145</v>
      </c>
      <c r="L95" s="54"/>
      <c r="M95" s="54">
        <f>SUM(M96:M121)</f>
        <v>58108.161800000009</v>
      </c>
      <c r="N95" s="54"/>
      <c r="O95" s="33"/>
      <c r="P95" s="33"/>
    </row>
    <row r="96" spans="1:16" ht="27" customHeight="1" x14ac:dyDescent="0.2">
      <c r="A96" s="38">
        <v>1</v>
      </c>
      <c r="B96" s="31"/>
      <c r="C96" s="83" t="s">
        <v>124</v>
      </c>
      <c r="D96" s="40" t="s">
        <v>30</v>
      </c>
      <c r="E96" s="80">
        <v>3</v>
      </c>
      <c r="F96" s="81">
        <v>3</v>
      </c>
      <c r="G96" s="31"/>
      <c r="H96" s="55"/>
      <c r="I96" s="45">
        <v>2640</v>
      </c>
      <c r="J96" s="45">
        <v>2640</v>
      </c>
      <c r="K96" s="43">
        <f t="shared" si="7"/>
        <v>0</v>
      </c>
      <c r="L96" s="33"/>
      <c r="M96" s="47">
        <f t="shared" si="5"/>
        <v>2640</v>
      </c>
      <c r="N96" s="33"/>
      <c r="O96" s="33"/>
      <c r="P96" s="33"/>
    </row>
    <row r="97" spans="1:16" ht="30" customHeight="1" x14ac:dyDescent="0.2">
      <c r="A97" s="38">
        <f t="shared" ref="A97:A121" si="11">A96+1</f>
        <v>2</v>
      </c>
      <c r="B97" s="31"/>
      <c r="C97" s="83" t="s">
        <v>125</v>
      </c>
      <c r="D97" s="40" t="s">
        <v>30</v>
      </c>
      <c r="E97" s="80">
        <v>1</v>
      </c>
      <c r="F97" s="81">
        <v>1</v>
      </c>
      <c r="G97" s="31"/>
      <c r="H97" s="55"/>
      <c r="I97" s="45">
        <v>350</v>
      </c>
      <c r="J97" s="45">
        <v>350</v>
      </c>
      <c r="K97" s="43">
        <f t="shared" si="7"/>
        <v>0</v>
      </c>
      <c r="L97" s="33"/>
      <c r="M97" s="47">
        <f t="shared" si="5"/>
        <v>350</v>
      </c>
      <c r="N97" s="33"/>
      <c r="O97" s="33"/>
      <c r="P97" s="33"/>
    </row>
    <row r="98" spans="1:16" ht="17.25" customHeight="1" x14ac:dyDescent="0.2">
      <c r="A98" s="38">
        <f t="shared" si="11"/>
        <v>3</v>
      </c>
      <c r="B98" s="31"/>
      <c r="C98" s="83" t="s">
        <v>126</v>
      </c>
      <c r="D98" s="40" t="s">
        <v>30</v>
      </c>
      <c r="E98" s="80">
        <v>11</v>
      </c>
      <c r="F98" s="84">
        <v>11</v>
      </c>
      <c r="G98" s="31"/>
      <c r="H98" s="55"/>
      <c r="I98" s="85">
        <v>2714</v>
      </c>
      <c r="J98" s="85">
        <v>2717.2000000000003</v>
      </c>
      <c r="K98" s="43">
        <f t="shared" si="7"/>
        <v>3.2000000000002728</v>
      </c>
      <c r="L98" s="33"/>
      <c r="M98" s="47">
        <f t="shared" si="5"/>
        <v>2717.2000000000003</v>
      </c>
      <c r="N98" s="33"/>
      <c r="O98" s="33"/>
      <c r="P98" s="33"/>
    </row>
    <row r="99" spans="1:16" ht="17.25" customHeight="1" x14ac:dyDescent="0.2">
      <c r="A99" s="38">
        <f t="shared" si="11"/>
        <v>4</v>
      </c>
      <c r="B99" s="31"/>
      <c r="C99" s="83" t="s">
        <v>127</v>
      </c>
      <c r="D99" s="40" t="s">
        <v>30</v>
      </c>
      <c r="E99" s="80">
        <v>1</v>
      </c>
      <c r="F99" s="81">
        <v>1</v>
      </c>
      <c r="G99" s="31"/>
      <c r="H99" s="55"/>
      <c r="I99" s="45">
        <v>78.165000000000006</v>
      </c>
      <c r="J99" s="45">
        <v>78.165000000000006</v>
      </c>
      <c r="K99" s="43">
        <f t="shared" si="7"/>
        <v>0</v>
      </c>
      <c r="L99" s="33"/>
      <c r="M99" s="47">
        <f t="shared" si="5"/>
        <v>78.165000000000006</v>
      </c>
      <c r="N99" s="33"/>
      <c r="O99" s="33"/>
      <c r="P99" s="33"/>
    </row>
    <row r="100" spans="1:16" ht="17.25" customHeight="1" x14ac:dyDescent="0.2">
      <c r="A100" s="38">
        <f t="shared" si="11"/>
        <v>5</v>
      </c>
      <c r="B100" s="31"/>
      <c r="C100" s="83" t="s">
        <v>128</v>
      </c>
      <c r="D100" s="40" t="s">
        <v>30</v>
      </c>
      <c r="E100" s="80">
        <v>1</v>
      </c>
      <c r="F100" s="81">
        <v>1</v>
      </c>
      <c r="G100" s="31"/>
      <c r="H100" s="55"/>
      <c r="I100" s="45">
        <v>26090</v>
      </c>
      <c r="J100" s="45">
        <v>26090</v>
      </c>
      <c r="K100" s="43">
        <f t="shared" si="7"/>
        <v>0</v>
      </c>
      <c r="L100" s="33"/>
      <c r="M100" s="47">
        <f t="shared" si="5"/>
        <v>26090</v>
      </c>
      <c r="N100" s="33"/>
      <c r="O100" s="33"/>
      <c r="P100" s="33"/>
    </row>
    <row r="101" spans="1:16" ht="30" customHeight="1" x14ac:dyDescent="0.2">
      <c r="A101" s="38">
        <f t="shared" si="11"/>
        <v>6</v>
      </c>
      <c r="B101" s="31"/>
      <c r="C101" s="83" t="s">
        <v>129</v>
      </c>
      <c r="D101" s="40" t="s">
        <v>30</v>
      </c>
      <c r="E101" s="80">
        <v>4</v>
      </c>
      <c r="F101" s="81">
        <v>4</v>
      </c>
      <c r="G101" s="31"/>
      <c r="H101" s="55"/>
      <c r="I101" s="45">
        <v>1260</v>
      </c>
      <c r="J101" s="45">
        <v>1260</v>
      </c>
      <c r="K101" s="43">
        <f t="shared" si="7"/>
        <v>0</v>
      </c>
      <c r="L101" s="33"/>
      <c r="M101" s="47">
        <f t="shared" si="5"/>
        <v>1260</v>
      </c>
      <c r="N101" s="33"/>
      <c r="O101" s="33"/>
      <c r="P101" s="33"/>
    </row>
    <row r="102" spans="1:16" ht="17.25" customHeight="1" x14ac:dyDescent="0.2">
      <c r="A102" s="38">
        <f t="shared" si="11"/>
        <v>7</v>
      </c>
      <c r="B102" s="31"/>
      <c r="C102" s="83" t="s">
        <v>130</v>
      </c>
      <c r="D102" s="40" t="s">
        <v>30</v>
      </c>
      <c r="E102" s="80">
        <v>2</v>
      </c>
      <c r="F102" s="82">
        <v>2</v>
      </c>
      <c r="G102" s="31"/>
      <c r="H102" s="55"/>
      <c r="I102" s="44">
        <v>538</v>
      </c>
      <c r="J102" s="44">
        <v>538</v>
      </c>
      <c r="K102" s="43">
        <f t="shared" si="7"/>
        <v>0</v>
      </c>
      <c r="L102" s="33"/>
      <c r="M102" s="47">
        <f t="shared" si="5"/>
        <v>538</v>
      </c>
      <c r="N102" s="33"/>
      <c r="O102" s="33"/>
      <c r="P102" s="33"/>
    </row>
    <row r="103" spans="1:16" ht="17.25" customHeight="1" x14ac:dyDescent="0.2">
      <c r="A103" s="38">
        <f t="shared" si="11"/>
        <v>8</v>
      </c>
      <c r="B103" s="31"/>
      <c r="C103" s="83" t="s">
        <v>131</v>
      </c>
      <c r="D103" s="40" t="s">
        <v>30</v>
      </c>
      <c r="E103" s="80">
        <v>1</v>
      </c>
      <c r="F103" s="81">
        <v>1</v>
      </c>
      <c r="G103" s="31"/>
      <c r="H103" s="55"/>
      <c r="I103" s="45">
        <v>1409.3</v>
      </c>
      <c r="J103" s="45">
        <v>1409.3</v>
      </c>
      <c r="K103" s="43">
        <f t="shared" si="7"/>
        <v>0</v>
      </c>
      <c r="L103" s="33"/>
      <c r="M103" s="47">
        <f t="shared" si="5"/>
        <v>1409.3</v>
      </c>
      <c r="N103" s="33"/>
      <c r="O103" s="33"/>
      <c r="P103" s="33"/>
    </row>
    <row r="104" spans="1:16" ht="17.25" customHeight="1" x14ac:dyDescent="0.2">
      <c r="A104" s="38">
        <f t="shared" si="11"/>
        <v>9</v>
      </c>
      <c r="B104" s="31"/>
      <c r="C104" s="83" t="s">
        <v>132</v>
      </c>
      <c r="D104" s="40" t="s">
        <v>30</v>
      </c>
      <c r="E104" s="80">
        <v>3</v>
      </c>
      <c r="F104" s="81">
        <v>3</v>
      </c>
      <c r="G104" s="31"/>
      <c r="H104" s="55"/>
      <c r="I104" s="45">
        <v>1183.0360000000001</v>
      </c>
      <c r="J104" s="45">
        <v>1183.0360000000001</v>
      </c>
      <c r="K104" s="43">
        <f t="shared" si="7"/>
        <v>0</v>
      </c>
      <c r="L104" s="33"/>
      <c r="M104" s="47">
        <f t="shared" si="5"/>
        <v>1183.0360000000001</v>
      </c>
      <c r="N104" s="33"/>
      <c r="O104" s="33"/>
      <c r="P104" s="33"/>
    </row>
    <row r="105" spans="1:16" ht="17.25" customHeight="1" x14ac:dyDescent="0.2">
      <c r="A105" s="38">
        <f t="shared" si="11"/>
        <v>10</v>
      </c>
      <c r="B105" s="31"/>
      <c r="C105" s="83" t="s">
        <v>133</v>
      </c>
      <c r="D105" s="40" t="s">
        <v>30</v>
      </c>
      <c r="E105" s="80">
        <v>1</v>
      </c>
      <c r="F105" s="81">
        <v>1</v>
      </c>
      <c r="G105" s="31"/>
      <c r="H105" s="55"/>
      <c r="I105" s="45">
        <v>10570</v>
      </c>
      <c r="J105" s="45">
        <v>10570</v>
      </c>
      <c r="K105" s="43">
        <f t="shared" si="7"/>
        <v>0</v>
      </c>
      <c r="L105" s="33"/>
      <c r="M105" s="47">
        <f t="shared" si="5"/>
        <v>10570</v>
      </c>
      <c r="N105" s="33"/>
      <c r="O105" s="33"/>
      <c r="P105" s="33"/>
    </row>
    <row r="106" spans="1:16" ht="17.25" customHeight="1" x14ac:dyDescent="0.2">
      <c r="A106" s="38">
        <f t="shared" si="11"/>
        <v>11</v>
      </c>
      <c r="B106" s="31"/>
      <c r="C106" s="83" t="s">
        <v>134</v>
      </c>
      <c r="D106" s="40" t="s">
        <v>30</v>
      </c>
      <c r="E106" s="80">
        <v>7</v>
      </c>
      <c r="F106" s="81">
        <v>7</v>
      </c>
      <c r="G106" s="31"/>
      <c r="H106" s="55"/>
      <c r="I106" s="45">
        <v>1091.3</v>
      </c>
      <c r="J106" s="45">
        <v>1091.3</v>
      </c>
      <c r="K106" s="43">
        <f t="shared" si="7"/>
        <v>0</v>
      </c>
      <c r="L106" s="33"/>
      <c r="M106" s="47">
        <f t="shared" si="5"/>
        <v>1091.3</v>
      </c>
      <c r="N106" s="33"/>
      <c r="O106" s="33"/>
      <c r="P106" s="33"/>
    </row>
    <row r="107" spans="1:16" ht="17.25" customHeight="1" x14ac:dyDescent="0.2">
      <c r="A107" s="38">
        <f t="shared" si="11"/>
        <v>12</v>
      </c>
      <c r="B107" s="31"/>
      <c r="C107" s="83" t="s">
        <v>135</v>
      </c>
      <c r="D107" s="40" t="s">
        <v>30</v>
      </c>
      <c r="E107" s="80">
        <v>1</v>
      </c>
      <c r="F107" s="81">
        <v>1</v>
      </c>
      <c r="G107" s="31"/>
      <c r="H107" s="55"/>
      <c r="I107" s="45">
        <v>182</v>
      </c>
      <c r="J107" s="45">
        <v>182</v>
      </c>
      <c r="K107" s="43">
        <f t="shared" si="7"/>
        <v>0</v>
      </c>
      <c r="L107" s="33"/>
      <c r="M107" s="47">
        <f t="shared" si="5"/>
        <v>182</v>
      </c>
      <c r="N107" s="33"/>
      <c r="O107" s="33"/>
      <c r="P107" s="33"/>
    </row>
    <row r="108" spans="1:16" ht="17.25" customHeight="1" x14ac:dyDescent="0.2">
      <c r="A108" s="38">
        <f t="shared" si="11"/>
        <v>13</v>
      </c>
      <c r="B108" s="31"/>
      <c r="C108" s="83" t="s">
        <v>136</v>
      </c>
      <c r="D108" s="40" t="s">
        <v>30</v>
      </c>
      <c r="E108" s="80">
        <v>2</v>
      </c>
      <c r="F108" s="81">
        <v>2</v>
      </c>
      <c r="G108" s="31"/>
      <c r="H108" s="55"/>
      <c r="I108" s="45">
        <v>540.43928571428569</v>
      </c>
      <c r="J108" s="45">
        <v>540.44000000000005</v>
      </c>
      <c r="K108" s="43">
        <f t="shared" si="7"/>
        <v>7.1428571436626953E-4</v>
      </c>
      <c r="L108" s="33"/>
      <c r="M108" s="47">
        <f t="shared" si="5"/>
        <v>540.44000000000005</v>
      </c>
      <c r="N108" s="33"/>
      <c r="O108" s="33"/>
      <c r="P108" s="33"/>
    </row>
    <row r="109" spans="1:16" ht="17.25" customHeight="1" x14ac:dyDescent="0.2">
      <c r="A109" s="38">
        <f t="shared" si="11"/>
        <v>14</v>
      </c>
      <c r="B109" s="31"/>
      <c r="C109" s="83" t="s">
        <v>137</v>
      </c>
      <c r="D109" s="40" t="s">
        <v>30</v>
      </c>
      <c r="E109" s="80">
        <v>1</v>
      </c>
      <c r="F109" s="81">
        <v>1</v>
      </c>
      <c r="G109" s="31"/>
      <c r="H109" s="55"/>
      <c r="I109" s="45">
        <v>875.2</v>
      </c>
      <c r="J109" s="45">
        <v>875.2</v>
      </c>
      <c r="K109" s="43">
        <f t="shared" si="7"/>
        <v>0</v>
      </c>
      <c r="L109" s="33"/>
      <c r="M109" s="47">
        <f t="shared" si="5"/>
        <v>875.2</v>
      </c>
      <c r="N109" s="33"/>
      <c r="O109" s="33"/>
      <c r="P109" s="33"/>
    </row>
    <row r="110" spans="1:16" ht="17.25" customHeight="1" x14ac:dyDescent="0.2">
      <c r="A110" s="38">
        <f t="shared" si="11"/>
        <v>15</v>
      </c>
      <c r="B110" s="31"/>
      <c r="C110" s="83" t="s">
        <v>138</v>
      </c>
      <c r="D110" s="40" t="s">
        <v>30</v>
      </c>
      <c r="E110" s="80">
        <v>1</v>
      </c>
      <c r="F110" s="81">
        <v>1</v>
      </c>
      <c r="G110" s="31"/>
      <c r="H110" s="55"/>
      <c r="I110" s="45">
        <v>243</v>
      </c>
      <c r="J110" s="45">
        <v>243</v>
      </c>
      <c r="K110" s="43">
        <f t="shared" si="7"/>
        <v>0</v>
      </c>
      <c r="L110" s="33"/>
      <c r="M110" s="47">
        <f t="shared" si="5"/>
        <v>243</v>
      </c>
      <c r="N110" s="33"/>
      <c r="O110" s="33"/>
      <c r="P110" s="33"/>
    </row>
    <row r="111" spans="1:16" ht="17.25" customHeight="1" x14ac:dyDescent="0.2">
      <c r="A111" s="38">
        <f t="shared" si="11"/>
        <v>16</v>
      </c>
      <c r="B111" s="31"/>
      <c r="C111" s="83" t="s">
        <v>139</v>
      </c>
      <c r="D111" s="40" t="s">
        <v>30</v>
      </c>
      <c r="E111" s="80">
        <v>5</v>
      </c>
      <c r="F111" s="81">
        <v>5</v>
      </c>
      <c r="G111" s="31"/>
      <c r="H111" s="55"/>
      <c r="I111" s="45">
        <v>393</v>
      </c>
      <c r="J111" s="45">
        <v>393</v>
      </c>
      <c r="K111" s="43">
        <f t="shared" si="7"/>
        <v>0</v>
      </c>
      <c r="L111" s="33"/>
      <c r="M111" s="47">
        <f t="shared" si="5"/>
        <v>393</v>
      </c>
      <c r="N111" s="33"/>
      <c r="O111" s="33"/>
      <c r="P111" s="33"/>
    </row>
    <row r="112" spans="1:16" ht="17.25" customHeight="1" x14ac:dyDescent="0.2">
      <c r="A112" s="38">
        <f t="shared" si="11"/>
        <v>17</v>
      </c>
      <c r="B112" s="31"/>
      <c r="C112" s="83" t="s">
        <v>140</v>
      </c>
      <c r="D112" s="40" t="s">
        <v>30</v>
      </c>
      <c r="E112" s="80">
        <v>1</v>
      </c>
      <c r="F112" s="81">
        <v>1</v>
      </c>
      <c r="G112" s="31"/>
      <c r="H112" s="55"/>
      <c r="I112" s="45">
        <v>146.78700000000001</v>
      </c>
      <c r="J112" s="45">
        <v>146.78700000000001</v>
      </c>
      <c r="K112" s="43">
        <f t="shared" si="7"/>
        <v>0</v>
      </c>
      <c r="L112" s="33"/>
      <c r="M112" s="47">
        <f t="shared" si="5"/>
        <v>146.78700000000001</v>
      </c>
      <c r="N112" s="33"/>
      <c r="O112" s="33"/>
      <c r="P112" s="33"/>
    </row>
    <row r="113" spans="1:16" ht="17.25" customHeight="1" x14ac:dyDescent="0.2">
      <c r="A113" s="38">
        <f t="shared" si="11"/>
        <v>18</v>
      </c>
      <c r="B113" s="31"/>
      <c r="C113" s="83" t="s">
        <v>141</v>
      </c>
      <c r="D113" s="40" t="s">
        <v>30</v>
      </c>
      <c r="E113" s="80">
        <v>2</v>
      </c>
      <c r="F113" s="81">
        <v>2</v>
      </c>
      <c r="G113" s="31"/>
      <c r="H113" s="55"/>
      <c r="I113" s="45">
        <v>1527.8</v>
      </c>
      <c r="J113" s="45">
        <v>1527.8</v>
      </c>
      <c r="K113" s="43">
        <f t="shared" si="7"/>
        <v>0</v>
      </c>
      <c r="L113" s="33"/>
      <c r="M113" s="47">
        <f t="shared" si="5"/>
        <v>1527.8</v>
      </c>
      <c r="N113" s="33"/>
      <c r="O113" s="33"/>
      <c r="P113" s="33"/>
    </row>
    <row r="114" spans="1:16" ht="17.25" customHeight="1" x14ac:dyDescent="0.2">
      <c r="A114" s="38">
        <f t="shared" si="11"/>
        <v>19</v>
      </c>
      <c r="B114" s="31"/>
      <c r="C114" s="83" t="s">
        <v>142</v>
      </c>
      <c r="D114" s="40" t="s">
        <v>30</v>
      </c>
      <c r="E114" s="80">
        <v>1</v>
      </c>
      <c r="F114" s="81">
        <v>1</v>
      </c>
      <c r="G114" s="31"/>
      <c r="H114" s="55"/>
      <c r="I114" s="45">
        <v>114.25879999999999</v>
      </c>
      <c r="J114" s="45">
        <v>114.25879999999999</v>
      </c>
      <c r="K114" s="43">
        <f t="shared" si="7"/>
        <v>0</v>
      </c>
      <c r="L114" s="33"/>
      <c r="M114" s="47">
        <f t="shared" si="5"/>
        <v>114.25879999999999</v>
      </c>
      <c r="N114" s="33"/>
      <c r="O114" s="33"/>
      <c r="P114" s="33"/>
    </row>
    <row r="115" spans="1:16" ht="17.25" customHeight="1" x14ac:dyDescent="0.2">
      <c r="A115" s="38">
        <f t="shared" si="11"/>
        <v>20</v>
      </c>
      <c r="B115" s="31"/>
      <c r="C115" s="83" t="s">
        <v>143</v>
      </c>
      <c r="D115" s="40" t="s">
        <v>105</v>
      </c>
      <c r="E115" s="80">
        <v>1</v>
      </c>
      <c r="F115" s="81">
        <v>1</v>
      </c>
      <c r="G115" s="31"/>
      <c r="H115" s="55"/>
      <c r="I115" s="45">
        <v>2193</v>
      </c>
      <c r="J115" s="45">
        <v>2193</v>
      </c>
      <c r="K115" s="43">
        <f t="shared" si="7"/>
        <v>0</v>
      </c>
      <c r="L115" s="33"/>
      <c r="M115" s="47">
        <f t="shared" si="5"/>
        <v>2193</v>
      </c>
      <c r="N115" s="33"/>
      <c r="O115" s="33"/>
      <c r="P115" s="33"/>
    </row>
    <row r="116" spans="1:16" ht="17.25" customHeight="1" x14ac:dyDescent="0.2">
      <c r="A116" s="38">
        <f t="shared" si="11"/>
        <v>21</v>
      </c>
      <c r="B116" s="31"/>
      <c r="C116" s="83" t="s">
        <v>144</v>
      </c>
      <c r="D116" s="28" t="s">
        <v>105</v>
      </c>
      <c r="E116" s="28">
        <v>1</v>
      </c>
      <c r="F116" s="81">
        <v>1</v>
      </c>
      <c r="G116" s="31"/>
      <c r="H116" s="55"/>
      <c r="I116" s="86">
        <v>694.08</v>
      </c>
      <c r="J116" s="86">
        <v>694.07500000000005</v>
      </c>
      <c r="K116" s="43">
        <f t="shared" si="7"/>
        <v>-4.9999999999954525E-3</v>
      </c>
      <c r="L116" s="33"/>
      <c r="M116" s="47">
        <f t="shared" si="5"/>
        <v>694.07500000000005</v>
      </c>
      <c r="N116" s="33"/>
      <c r="O116" s="33"/>
      <c r="P116" s="33"/>
    </row>
    <row r="117" spans="1:16" ht="17.25" customHeight="1" x14ac:dyDescent="0.2">
      <c r="A117" s="38">
        <f t="shared" si="11"/>
        <v>22</v>
      </c>
      <c r="B117" s="31"/>
      <c r="C117" s="83" t="s">
        <v>145</v>
      </c>
      <c r="D117" s="28" t="s">
        <v>105</v>
      </c>
      <c r="E117" s="28">
        <v>1</v>
      </c>
      <c r="F117" s="81">
        <v>1</v>
      </c>
      <c r="G117" s="31"/>
      <c r="H117" s="55"/>
      <c r="I117" s="86">
        <v>684.6</v>
      </c>
      <c r="J117" s="86">
        <v>684.6</v>
      </c>
      <c r="K117" s="43">
        <f t="shared" si="7"/>
        <v>0</v>
      </c>
      <c r="L117" s="33"/>
      <c r="M117" s="47">
        <f t="shared" ref="M117:M140" si="12">J117</f>
        <v>684.6</v>
      </c>
      <c r="N117" s="33"/>
      <c r="O117" s="33"/>
      <c r="P117" s="33"/>
    </row>
    <row r="118" spans="1:16" ht="17.25" customHeight="1" x14ac:dyDescent="0.2">
      <c r="A118" s="38">
        <f t="shared" si="11"/>
        <v>23</v>
      </c>
      <c r="B118" s="31"/>
      <c r="C118" s="83" t="s">
        <v>146</v>
      </c>
      <c r="D118" s="28" t="s">
        <v>30</v>
      </c>
      <c r="E118" s="28"/>
      <c r="F118" s="81">
        <v>2</v>
      </c>
      <c r="G118" s="31"/>
      <c r="H118" s="55"/>
      <c r="I118" s="86"/>
      <c r="J118" s="86">
        <v>490</v>
      </c>
      <c r="K118" s="43">
        <f t="shared" si="7"/>
        <v>490</v>
      </c>
      <c r="L118" s="33" t="s">
        <v>147</v>
      </c>
      <c r="M118" s="47">
        <f t="shared" si="12"/>
        <v>490</v>
      </c>
      <c r="N118" s="33"/>
      <c r="O118" s="33"/>
      <c r="P118" s="33"/>
    </row>
    <row r="119" spans="1:16" ht="17.25" customHeight="1" x14ac:dyDescent="0.2">
      <c r="A119" s="38">
        <f t="shared" si="11"/>
        <v>24</v>
      </c>
      <c r="B119" s="31"/>
      <c r="C119" s="83" t="s">
        <v>148</v>
      </c>
      <c r="D119" s="28" t="s">
        <v>30</v>
      </c>
      <c r="E119" s="28"/>
      <c r="F119" s="81">
        <v>2</v>
      </c>
      <c r="G119" s="31"/>
      <c r="H119" s="55"/>
      <c r="I119" s="86"/>
      <c r="J119" s="86">
        <v>476</v>
      </c>
      <c r="K119" s="43">
        <f t="shared" si="7"/>
        <v>476</v>
      </c>
      <c r="L119" s="33" t="s">
        <v>147</v>
      </c>
      <c r="M119" s="47">
        <f t="shared" si="12"/>
        <v>476</v>
      </c>
      <c r="N119" s="33"/>
      <c r="O119" s="33"/>
      <c r="P119" s="33"/>
    </row>
    <row r="120" spans="1:16" ht="17.25" customHeight="1" x14ac:dyDescent="0.2">
      <c r="A120" s="38">
        <f t="shared" si="11"/>
        <v>25</v>
      </c>
      <c r="B120" s="31"/>
      <c r="C120" s="83" t="s">
        <v>149</v>
      </c>
      <c r="D120" s="28" t="s">
        <v>30</v>
      </c>
      <c r="E120" s="28"/>
      <c r="F120" s="81">
        <v>2</v>
      </c>
      <c r="G120" s="31"/>
      <c r="H120" s="55"/>
      <c r="I120" s="86"/>
      <c r="J120" s="86">
        <v>968.4</v>
      </c>
      <c r="K120" s="43">
        <f t="shared" si="7"/>
        <v>968.4</v>
      </c>
      <c r="L120" s="33" t="s">
        <v>147</v>
      </c>
      <c r="M120" s="47">
        <f t="shared" si="12"/>
        <v>968.4</v>
      </c>
      <c r="N120" s="33"/>
      <c r="O120" s="33"/>
      <c r="P120" s="33"/>
    </row>
    <row r="121" spans="1:16" ht="17.25" customHeight="1" x14ac:dyDescent="0.2">
      <c r="A121" s="38">
        <f t="shared" si="11"/>
        <v>26</v>
      </c>
      <c r="B121" s="31"/>
      <c r="C121" s="83" t="s">
        <v>150</v>
      </c>
      <c r="D121" s="28" t="s">
        <v>105</v>
      </c>
      <c r="E121" s="28"/>
      <c r="F121" s="81">
        <v>2</v>
      </c>
      <c r="G121" s="31"/>
      <c r="H121" s="55"/>
      <c r="I121" s="86"/>
      <c r="J121" s="86">
        <v>652.6</v>
      </c>
      <c r="K121" s="43">
        <f t="shared" si="7"/>
        <v>652.6</v>
      </c>
      <c r="L121" s="33" t="s">
        <v>147</v>
      </c>
      <c r="M121" s="47">
        <f t="shared" si="12"/>
        <v>652.6</v>
      </c>
      <c r="N121" s="33"/>
      <c r="O121" s="33"/>
      <c r="P121" s="33"/>
    </row>
    <row r="122" spans="1:16" x14ac:dyDescent="0.2">
      <c r="A122" s="34" t="s">
        <v>151</v>
      </c>
      <c r="B122" s="31"/>
      <c r="C122" s="87" t="s">
        <v>152</v>
      </c>
      <c r="D122" s="78" t="s">
        <v>30</v>
      </c>
      <c r="E122" s="71">
        <f>SUM(E123:E129)</f>
        <v>7</v>
      </c>
      <c r="F122" s="79">
        <f>SUM(F123:F129)</f>
        <v>7</v>
      </c>
      <c r="G122" s="31"/>
      <c r="H122" s="55"/>
      <c r="I122" s="54">
        <f>SUM(I123:I129)</f>
        <v>66729.252000000008</v>
      </c>
      <c r="J122" s="54">
        <f>SUM(J123:J129)</f>
        <v>69765.252000000008</v>
      </c>
      <c r="K122" s="54">
        <f>SUM(K123:K129)</f>
        <v>3036</v>
      </c>
      <c r="L122" s="54"/>
      <c r="M122" s="54">
        <f>SUM(M123:M129)</f>
        <v>69765.252000000008</v>
      </c>
      <c r="N122" s="33"/>
      <c r="O122" s="33"/>
      <c r="P122" s="33"/>
    </row>
    <row r="123" spans="1:16" ht="27.75" customHeight="1" x14ac:dyDescent="0.2">
      <c r="A123" s="38">
        <v>1</v>
      </c>
      <c r="B123" s="31"/>
      <c r="C123" s="56" t="s">
        <v>153</v>
      </c>
      <c r="D123" s="40" t="s">
        <v>30</v>
      </c>
      <c r="E123" s="88">
        <v>1</v>
      </c>
      <c r="F123" s="81">
        <v>1</v>
      </c>
      <c r="G123" s="31"/>
      <c r="H123" s="55"/>
      <c r="I123" s="45">
        <v>6485</v>
      </c>
      <c r="J123" s="45">
        <v>6485</v>
      </c>
      <c r="K123" s="43">
        <f t="shared" si="7"/>
        <v>0</v>
      </c>
      <c r="L123" s="33"/>
      <c r="M123" s="47">
        <f t="shared" si="12"/>
        <v>6485</v>
      </c>
      <c r="N123" s="33"/>
      <c r="O123" s="33"/>
      <c r="P123" s="33"/>
    </row>
    <row r="124" spans="1:16" ht="27.75" customHeight="1" x14ac:dyDescent="0.2">
      <c r="A124" s="38">
        <f t="shared" ref="A124:A129" si="13">A123+1</f>
        <v>2</v>
      </c>
      <c r="B124" s="31"/>
      <c r="C124" s="56" t="s">
        <v>154</v>
      </c>
      <c r="D124" s="40" t="s">
        <v>30</v>
      </c>
      <c r="E124" s="88">
        <v>1</v>
      </c>
      <c r="F124" s="81">
        <v>1</v>
      </c>
      <c r="G124" s="31"/>
      <c r="H124" s="55"/>
      <c r="I124" s="45">
        <v>10462.304</v>
      </c>
      <c r="J124" s="45">
        <v>11474.304</v>
      </c>
      <c r="K124" s="43">
        <f t="shared" si="7"/>
        <v>1012</v>
      </c>
      <c r="L124" s="76" t="s">
        <v>155</v>
      </c>
      <c r="M124" s="47">
        <f t="shared" si="12"/>
        <v>11474.304</v>
      </c>
      <c r="N124" s="33"/>
      <c r="O124" s="33"/>
      <c r="P124" s="33"/>
    </row>
    <row r="125" spans="1:16" ht="27.75" customHeight="1" x14ac:dyDescent="0.2">
      <c r="A125" s="38">
        <f t="shared" si="13"/>
        <v>3</v>
      </c>
      <c r="B125" s="31"/>
      <c r="C125" s="56" t="s">
        <v>156</v>
      </c>
      <c r="D125" s="40" t="s">
        <v>30</v>
      </c>
      <c r="E125" s="88">
        <v>1</v>
      </c>
      <c r="F125" s="81">
        <v>1</v>
      </c>
      <c r="G125" s="31"/>
      <c r="H125" s="55"/>
      <c r="I125" s="45">
        <v>11474.304</v>
      </c>
      <c r="J125" s="45">
        <v>11474.304</v>
      </c>
      <c r="K125" s="43">
        <f t="shared" si="7"/>
        <v>0</v>
      </c>
      <c r="L125" s="33"/>
      <c r="M125" s="47">
        <f t="shared" si="12"/>
        <v>11474.304</v>
      </c>
      <c r="N125" s="33"/>
      <c r="O125" s="33"/>
      <c r="P125" s="33"/>
    </row>
    <row r="126" spans="1:16" ht="27.75" customHeight="1" x14ac:dyDescent="0.2">
      <c r="A126" s="38">
        <f t="shared" si="13"/>
        <v>4</v>
      </c>
      <c r="B126" s="31"/>
      <c r="C126" s="56" t="s">
        <v>157</v>
      </c>
      <c r="D126" s="40" t="s">
        <v>30</v>
      </c>
      <c r="E126" s="88">
        <v>1</v>
      </c>
      <c r="F126" s="81">
        <v>1</v>
      </c>
      <c r="G126" s="31"/>
      <c r="H126" s="55"/>
      <c r="I126" s="45">
        <v>10462.304</v>
      </c>
      <c r="J126" s="45">
        <v>11474.304</v>
      </c>
      <c r="K126" s="43">
        <f t="shared" si="7"/>
        <v>1012</v>
      </c>
      <c r="L126" s="76" t="s">
        <v>155</v>
      </c>
      <c r="M126" s="47">
        <f t="shared" si="12"/>
        <v>11474.304</v>
      </c>
      <c r="N126" s="33"/>
      <c r="O126" s="33"/>
      <c r="P126" s="33"/>
    </row>
    <row r="127" spans="1:16" ht="27.75" customHeight="1" x14ac:dyDescent="0.2">
      <c r="A127" s="38">
        <f t="shared" si="13"/>
        <v>5</v>
      </c>
      <c r="B127" s="31"/>
      <c r="C127" s="56" t="s">
        <v>158</v>
      </c>
      <c r="D127" s="40" t="s">
        <v>30</v>
      </c>
      <c r="E127" s="88">
        <v>1</v>
      </c>
      <c r="F127" s="84">
        <v>1</v>
      </c>
      <c r="G127" s="31"/>
      <c r="H127" s="55"/>
      <c r="I127" s="85">
        <v>5908.732</v>
      </c>
      <c r="J127" s="85">
        <v>5908.732</v>
      </c>
      <c r="K127" s="43">
        <f t="shared" si="7"/>
        <v>0</v>
      </c>
      <c r="L127" s="33"/>
      <c r="M127" s="47">
        <f t="shared" si="12"/>
        <v>5908.732</v>
      </c>
      <c r="N127" s="33"/>
      <c r="O127" s="33"/>
      <c r="P127" s="33"/>
    </row>
    <row r="128" spans="1:16" ht="27.75" customHeight="1" x14ac:dyDescent="0.2">
      <c r="A128" s="38">
        <f t="shared" si="13"/>
        <v>6</v>
      </c>
      <c r="B128" s="31"/>
      <c r="C128" s="56" t="s">
        <v>159</v>
      </c>
      <c r="D128" s="40" t="s">
        <v>30</v>
      </c>
      <c r="E128" s="88">
        <v>1</v>
      </c>
      <c r="F128" s="84">
        <v>1</v>
      </c>
      <c r="G128" s="31"/>
      <c r="H128" s="55"/>
      <c r="I128" s="85">
        <v>11474.304</v>
      </c>
      <c r="J128" s="85">
        <v>11474.304</v>
      </c>
      <c r="K128" s="43">
        <f t="shared" si="7"/>
        <v>0</v>
      </c>
      <c r="L128" s="33"/>
      <c r="M128" s="47">
        <f t="shared" si="12"/>
        <v>11474.304</v>
      </c>
      <c r="N128" s="33"/>
      <c r="O128" s="33"/>
      <c r="P128" s="33"/>
    </row>
    <row r="129" spans="1:16" ht="27.75" customHeight="1" x14ac:dyDescent="0.2">
      <c r="A129" s="38">
        <f t="shared" si="13"/>
        <v>7</v>
      </c>
      <c r="B129" s="31"/>
      <c r="C129" s="56" t="s">
        <v>160</v>
      </c>
      <c r="D129" s="40" t="s">
        <v>30</v>
      </c>
      <c r="E129" s="88">
        <v>1</v>
      </c>
      <c r="F129" s="84">
        <v>1</v>
      </c>
      <c r="G129" s="31"/>
      <c r="H129" s="55"/>
      <c r="I129" s="85">
        <v>10462.304</v>
      </c>
      <c r="J129" s="85">
        <v>11474.304</v>
      </c>
      <c r="K129" s="43">
        <f t="shared" ref="K129:K153" si="14">J129-I129</f>
        <v>1012</v>
      </c>
      <c r="L129" s="76" t="s">
        <v>155</v>
      </c>
      <c r="M129" s="47">
        <f t="shared" si="12"/>
        <v>11474.304</v>
      </c>
      <c r="N129" s="33"/>
      <c r="O129" s="33"/>
      <c r="P129" s="33"/>
    </row>
    <row r="130" spans="1:16" ht="24" x14ac:dyDescent="0.2">
      <c r="A130" s="89" t="s">
        <v>161</v>
      </c>
      <c r="B130" s="31"/>
      <c r="C130" s="77" t="s">
        <v>162</v>
      </c>
      <c r="D130" s="78" t="s">
        <v>30</v>
      </c>
      <c r="E130" s="71">
        <f>SUM(E131:E140)</f>
        <v>66</v>
      </c>
      <c r="F130" s="71">
        <f>SUM(F131:F140)</f>
        <v>66</v>
      </c>
      <c r="G130" s="31"/>
      <c r="H130" s="55"/>
      <c r="I130" s="54">
        <f>SUM(I131:I140)</f>
        <v>17708.685999999998</v>
      </c>
      <c r="J130" s="54">
        <f>SUM(J131:J140)</f>
        <v>17716.993999999999</v>
      </c>
      <c r="K130" s="54">
        <f>SUM(K131:K140)</f>
        <v>8.3109999999999218</v>
      </c>
      <c r="L130" s="54"/>
      <c r="M130" s="54">
        <f>SUM(M131:M140)</f>
        <v>17716.993999999999</v>
      </c>
      <c r="N130" s="33"/>
      <c r="O130" s="33"/>
      <c r="P130" s="33"/>
    </row>
    <row r="131" spans="1:16" ht="17.25" customHeight="1" x14ac:dyDescent="0.2">
      <c r="A131" s="72" t="s">
        <v>163</v>
      </c>
      <c r="B131" s="31"/>
      <c r="C131" s="90" t="s">
        <v>164</v>
      </c>
      <c r="D131" s="40" t="s">
        <v>165</v>
      </c>
      <c r="E131" s="75">
        <v>18</v>
      </c>
      <c r="F131" s="75">
        <v>18</v>
      </c>
      <c r="G131" s="31"/>
      <c r="H131" s="55"/>
      <c r="I131" s="45">
        <v>7725.0960000000005</v>
      </c>
      <c r="J131" s="45">
        <v>7725.0960000000005</v>
      </c>
      <c r="K131" s="43">
        <f t="shared" si="14"/>
        <v>0</v>
      </c>
      <c r="L131" s="33"/>
      <c r="M131" s="47">
        <f t="shared" si="12"/>
        <v>7725.0960000000005</v>
      </c>
      <c r="N131" s="33"/>
      <c r="O131" s="33"/>
      <c r="P131" s="33"/>
    </row>
    <row r="132" spans="1:16" ht="17.25" customHeight="1" x14ac:dyDescent="0.2">
      <c r="A132" s="38">
        <f>A131+1</f>
        <v>2</v>
      </c>
      <c r="B132" s="31"/>
      <c r="C132" s="90" t="s">
        <v>166</v>
      </c>
      <c r="D132" s="40"/>
      <c r="E132" s="75">
        <v>5</v>
      </c>
      <c r="F132" s="75">
        <v>5</v>
      </c>
      <c r="G132" s="31"/>
      <c r="H132" s="55"/>
      <c r="I132" s="45">
        <v>1042.94</v>
      </c>
      <c r="J132" s="45">
        <v>1042.94</v>
      </c>
      <c r="K132" s="43">
        <f t="shared" si="14"/>
        <v>0</v>
      </c>
      <c r="L132" s="33"/>
      <c r="M132" s="47">
        <f t="shared" si="12"/>
        <v>1042.94</v>
      </c>
      <c r="N132" s="33"/>
      <c r="O132" s="33"/>
      <c r="P132" s="33"/>
    </row>
    <row r="133" spans="1:16" ht="17.25" customHeight="1" x14ac:dyDescent="0.2">
      <c r="A133" s="38">
        <f t="shared" ref="A133:A140" si="15">A132+1</f>
        <v>3</v>
      </c>
      <c r="B133" s="31"/>
      <c r="C133" s="56" t="s">
        <v>167</v>
      </c>
      <c r="D133" s="40" t="s">
        <v>30</v>
      </c>
      <c r="E133" s="80">
        <v>3</v>
      </c>
      <c r="F133" s="80">
        <v>3</v>
      </c>
      <c r="G133" s="31"/>
      <c r="H133" s="55"/>
      <c r="I133" s="45">
        <v>1714.52</v>
      </c>
      <c r="J133" s="45">
        <v>1714.52</v>
      </c>
      <c r="K133" s="43">
        <f t="shared" si="14"/>
        <v>0</v>
      </c>
      <c r="L133" s="33"/>
      <c r="M133" s="47">
        <f t="shared" si="12"/>
        <v>1714.52</v>
      </c>
      <c r="N133" s="33"/>
      <c r="O133" s="33"/>
      <c r="P133" s="33"/>
    </row>
    <row r="134" spans="1:16" ht="17.25" customHeight="1" x14ac:dyDescent="0.2">
      <c r="A134" s="38">
        <f t="shared" si="15"/>
        <v>4</v>
      </c>
      <c r="B134" s="31"/>
      <c r="C134" s="56" t="s">
        <v>168</v>
      </c>
      <c r="D134" s="40" t="s">
        <v>30</v>
      </c>
      <c r="E134" s="80">
        <v>1</v>
      </c>
      <c r="F134" s="80">
        <v>1</v>
      </c>
      <c r="G134" s="31"/>
      <c r="H134" s="55"/>
      <c r="I134" s="45">
        <v>323.3</v>
      </c>
      <c r="J134" s="45">
        <v>323.3</v>
      </c>
      <c r="K134" s="43">
        <f t="shared" si="14"/>
        <v>0</v>
      </c>
      <c r="L134" s="33"/>
      <c r="M134" s="47">
        <f t="shared" si="12"/>
        <v>323.3</v>
      </c>
      <c r="N134" s="33"/>
      <c r="O134" s="33"/>
      <c r="P134" s="33"/>
    </row>
    <row r="135" spans="1:16" ht="17.25" customHeight="1" x14ac:dyDescent="0.2">
      <c r="A135" s="38">
        <f t="shared" si="15"/>
        <v>5</v>
      </c>
      <c r="B135" s="31"/>
      <c r="C135" s="90" t="s">
        <v>169</v>
      </c>
      <c r="D135" s="40" t="s">
        <v>30</v>
      </c>
      <c r="E135" s="75">
        <v>10</v>
      </c>
      <c r="F135" s="75">
        <v>10</v>
      </c>
      <c r="G135" s="31"/>
      <c r="H135" s="55"/>
      <c r="I135" s="45">
        <v>2171.0300000000002</v>
      </c>
      <c r="J135" s="45">
        <v>2171.0300000000002</v>
      </c>
      <c r="K135" s="43">
        <f t="shared" si="14"/>
        <v>0</v>
      </c>
      <c r="L135" s="33"/>
      <c r="M135" s="47">
        <f t="shared" si="12"/>
        <v>2171.0300000000002</v>
      </c>
      <c r="N135" s="33"/>
      <c r="O135" s="33"/>
      <c r="P135" s="33"/>
    </row>
    <row r="136" spans="1:16" ht="17.25" customHeight="1" x14ac:dyDescent="0.2">
      <c r="A136" s="38">
        <f t="shared" si="15"/>
        <v>6</v>
      </c>
      <c r="B136" s="31"/>
      <c r="C136" s="90" t="s">
        <v>170</v>
      </c>
      <c r="D136" s="40" t="s">
        <v>30</v>
      </c>
      <c r="E136" s="75">
        <v>2</v>
      </c>
      <c r="F136" s="75">
        <v>2</v>
      </c>
      <c r="G136" s="31"/>
      <c r="H136" s="55"/>
      <c r="I136" s="45">
        <v>640.45000000000005</v>
      </c>
      <c r="J136" s="45">
        <v>640.44799999999998</v>
      </c>
      <c r="K136" s="43"/>
      <c r="L136" s="33"/>
      <c r="M136" s="47">
        <f t="shared" si="12"/>
        <v>640.44799999999998</v>
      </c>
      <c r="N136" s="33"/>
      <c r="O136" s="33"/>
      <c r="P136" s="33"/>
    </row>
    <row r="137" spans="1:16" ht="17.25" customHeight="1" x14ac:dyDescent="0.2">
      <c r="A137" s="38">
        <f t="shared" si="15"/>
        <v>7</v>
      </c>
      <c r="B137" s="31"/>
      <c r="C137" s="90" t="s">
        <v>171</v>
      </c>
      <c r="D137" s="40" t="s">
        <v>30</v>
      </c>
      <c r="E137" s="75">
        <v>10</v>
      </c>
      <c r="F137" s="75">
        <v>10</v>
      </c>
      <c r="G137" s="31"/>
      <c r="H137" s="55"/>
      <c r="I137" s="45">
        <v>1903.04</v>
      </c>
      <c r="J137" s="45">
        <v>1903.04</v>
      </c>
      <c r="K137" s="43">
        <f t="shared" si="14"/>
        <v>0</v>
      </c>
      <c r="L137" s="33"/>
      <c r="M137" s="47">
        <f t="shared" si="12"/>
        <v>1903.04</v>
      </c>
      <c r="N137" s="33"/>
      <c r="O137" s="33"/>
      <c r="P137" s="33"/>
    </row>
    <row r="138" spans="1:16" ht="17.25" customHeight="1" x14ac:dyDescent="0.2">
      <c r="A138" s="38">
        <f t="shared" si="15"/>
        <v>8</v>
      </c>
      <c r="B138" s="31"/>
      <c r="C138" s="90" t="s">
        <v>172</v>
      </c>
      <c r="D138" s="40" t="s">
        <v>105</v>
      </c>
      <c r="E138" s="75">
        <v>6</v>
      </c>
      <c r="F138" s="75">
        <v>6</v>
      </c>
      <c r="G138" s="31"/>
      <c r="H138" s="55"/>
      <c r="I138" s="45">
        <v>1420.07</v>
      </c>
      <c r="J138" s="45">
        <v>1428.3809999999999</v>
      </c>
      <c r="K138" s="43">
        <f t="shared" si="14"/>
        <v>8.3109999999999218</v>
      </c>
      <c r="L138" s="33"/>
      <c r="M138" s="47">
        <f t="shared" si="12"/>
        <v>1428.3809999999999</v>
      </c>
      <c r="N138" s="33"/>
      <c r="O138" s="33"/>
      <c r="P138" s="33"/>
    </row>
    <row r="139" spans="1:16" ht="17.25" customHeight="1" x14ac:dyDescent="0.2">
      <c r="A139" s="38">
        <f t="shared" si="15"/>
        <v>9</v>
      </c>
      <c r="B139" s="31"/>
      <c r="C139" s="90" t="s">
        <v>173</v>
      </c>
      <c r="D139" s="40" t="s">
        <v>30</v>
      </c>
      <c r="E139" s="75">
        <v>1</v>
      </c>
      <c r="F139" s="75">
        <v>1</v>
      </c>
      <c r="G139" s="31"/>
      <c r="H139" s="55"/>
      <c r="I139" s="45">
        <v>86.6</v>
      </c>
      <c r="J139" s="45">
        <v>86.599000000000004</v>
      </c>
      <c r="K139" s="43"/>
      <c r="L139" s="33"/>
      <c r="M139" s="47">
        <f t="shared" si="12"/>
        <v>86.599000000000004</v>
      </c>
      <c r="N139" s="33"/>
      <c r="O139" s="33"/>
      <c r="P139" s="33"/>
    </row>
    <row r="140" spans="1:16" ht="17.25" customHeight="1" x14ac:dyDescent="0.2">
      <c r="A140" s="38">
        <f t="shared" si="15"/>
        <v>10</v>
      </c>
      <c r="B140" s="31"/>
      <c r="C140" s="90" t="s">
        <v>174</v>
      </c>
      <c r="D140" s="40" t="s">
        <v>30</v>
      </c>
      <c r="E140" s="75">
        <v>10</v>
      </c>
      <c r="F140" s="75">
        <v>10</v>
      </c>
      <c r="G140" s="31"/>
      <c r="H140" s="55"/>
      <c r="I140" s="45">
        <v>681.64</v>
      </c>
      <c r="J140" s="45">
        <v>681.64</v>
      </c>
      <c r="K140" s="43">
        <f t="shared" si="14"/>
        <v>0</v>
      </c>
      <c r="L140" s="33"/>
      <c r="M140" s="47">
        <f t="shared" si="12"/>
        <v>681.64</v>
      </c>
      <c r="N140" s="33"/>
      <c r="O140" s="33"/>
      <c r="P140" s="33"/>
    </row>
    <row r="141" spans="1:16" ht="24" x14ac:dyDescent="0.2">
      <c r="A141" s="89" t="s">
        <v>175</v>
      </c>
      <c r="B141" s="31"/>
      <c r="C141" s="77" t="s">
        <v>176</v>
      </c>
      <c r="D141" s="78" t="s">
        <v>30</v>
      </c>
      <c r="E141" s="71">
        <f>SUM(E142:E146)</f>
        <v>4</v>
      </c>
      <c r="F141" s="71">
        <f>SUM(F142:F146)</f>
        <v>5</v>
      </c>
      <c r="G141" s="31"/>
      <c r="H141" s="55"/>
      <c r="I141" s="54">
        <f>SUM(I142:I146)</f>
        <v>3551.7739999999999</v>
      </c>
      <c r="J141" s="54">
        <f>SUM(J142:J146)</f>
        <v>4240.70586</v>
      </c>
      <c r="K141" s="54">
        <f>SUM(K142:K146)</f>
        <v>688.93186000000014</v>
      </c>
      <c r="L141" s="54">
        <f>SUM(L142:L146)</f>
        <v>0</v>
      </c>
      <c r="M141" s="54">
        <f>SUM(M142:M146)</f>
        <v>4240.70586</v>
      </c>
      <c r="N141" s="33"/>
      <c r="O141" s="33"/>
      <c r="P141" s="33"/>
    </row>
    <row r="142" spans="1:16" ht="16.5" customHeight="1" x14ac:dyDescent="0.2">
      <c r="A142" s="38">
        <v>1</v>
      </c>
      <c r="B142" s="31"/>
      <c r="C142" s="90" t="s">
        <v>177</v>
      </c>
      <c r="D142" s="40" t="s">
        <v>165</v>
      </c>
      <c r="E142" s="75">
        <v>1</v>
      </c>
      <c r="F142" s="75">
        <v>1</v>
      </c>
      <c r="G142" s="31"/>
      <c r="H142" s="55"/>
      <c r="I142" s="45">
        <v>536.60699999999997</v>
      </c>
      <c r="J142" s="45">
        <v>536.60699999999997</v>
      </c>
      <c r="K142" s="43">
        <f t="shared" si="14"/>
        <v>0</v>
      </c>
      <c r="L142" s="33"/>
      <c r="M142" s="47">
        <f t="shared" ref="M142:M168" si="16">J142</f>
        <v>536.60699999999997</v>
      </c>
      <c r="N142" s="33"/>
      <c r="O142" s="33"/>
      <c r="P142" s="33"/>
    </row>
    <row r="143" spans="1:16" ht="16.5" customHeight="1" x14ac:dyDescent="0.2">
      <c r="A143" s="38">
        <v>2</v>
      </c>
      <c r="B143" s="31"/>
      <c r="C143" s="90" t="s">
        <v>178</v>
      </c>
      <c r="D143" s="40" t="s">
        <v>165</v>
      </c>
      <c r="E143" s="75">
        <v>1</v>
      </c>
      <c r="F143" s="75">
        <v>1</v>
      </c>
      <c r="G143" s="31"/>
      <c r="H143" s="55"/>
      <c r="I143" s="45">
        <v>1320.6769999999999</v>
      </c>
      <c r="J143" s="45">
        <v>1320.67786</v>
      </c>
      <c r="K143" s="43">
        <f t="shared" si="14"/>
        <v>8.6000000010244548E-4</v>
      </c>
      <c r="L143" s="33"/>
      <c r="M143" s="47">
        <f t="shared" si="16"/>
        <v>1320.67786</v>
      </c>
      <c r="N143" s="33"/>
      <c r="O143" s="33"/>
      <c r="P143" s="33"/>
    </row>
    <row r="144" spans="1:16" ht="16.5" customHeight="1" x14ac:dyDescent="0.2">
      <c r="A144" s="38">
        <v>3</v>
      </c>
      <c r="B144" s="31"/>
      <c r="C144" s="90" t="s">
        <v>179</v>
      </c>
      <c r="D144" s="40" t="s">
        <v>165</v>
      </c>
      <c r="E144" s="75">
        <v>1</v>
      </c>
      <c r="F144" s="75">
        <v>1</v>
      </c>
      <c r="G144" s="31"/>
      <c r="H144" s="55"/>
      <c r="I144" s="45">
        <v>82.492000000000004</v>
      </c>
      <c r="J144" s="45">
        <v>82.492000000000004</v>
      </c>
      <c r="K144" s="43">
        <f t="shared" si="14"/>
        <v>0</v>
      </c>
      <c r="L144" s="33"/>
      <c r="M144" s="47">
        <f t="shared" si="16"/>
        <v>82.492000000000004</v>
      </c>
      <c r="N144" s="33"/>
      <c r="O144" s="33"/>
      <c r="P144" s="33"/>
    </row>
    <row r="145" spans="1:16" ht="16.5" customHeight="1" x14ac:dyDescent="0.2">
      <c r="A145" s="38">
        <v>4</v>
      </c>
      <c r="B145" s="31"/>
      <c r="C145" s="73" t="s">
        <v>180</v>
      </c>
      <c r="D145" s="40" t="s">
        <v>165</v>
      </c>
      <c r="E145" s="75">
        <v>1</v>
      </c>
      <c r="F145" s="75">
        <v>1</v>
      </c>
      <c r="G145" s="31"/>
      <c r="H145" s="55"/>
      <c r="I145" s="44">
        <v>1611.998</v>
      </c>
      <c r="J145" s="44">
        <v>1611.998</v>
      </c>
      <c r="K145" s="43">
        <f t="shared" si="14"/>
        <v>0</v>
      </c>
      <c r="L145" s="33"/>
      <c r="M145" s="47">
        <f t="shared" si="16"/>
        <v>1611.998</v>
      </c>
      <c r="N145" s="33"/>
      <c r="O145" s="33"/>
      <c r="P145" s="33"/>
    </row>
    <row r="146" spans="1:16" ht="16.5" customHeight="1" x14ac:dyDescent="0.2">
      <c r="A146" s="38">
        <v>5</v>
      </c>
      <c r="B146" s="31"/>
      <c r="C146" s="73" t="s">
        <v>181</v>
      </c>
      <c r="D146" s="40" t="s">
        <v>165</v>
      </c>
      <c r="E146" s="75"/>
      <c r="F146" s="75">
        <v>1</v>
      </c>
      <c r="G146" s="31"/>
      <c r="H146" s="55"/>
      <c r="I146" s="45"/>
      <c r="J146" s="45">
        <v>688.93100000000004</v>
      </c>
      <c r="K146" s="43">
        <f t="shared" si="14"/>
        <v>688.93100000000004</v>
      </c>
      <c r="L146" s="33" t="s">
        <v>147</v>
      </c>
      <c r="M146" s="47">
        <f t="shared" si="16"/>
        <v>688.93100000000004</v>
      </c>
      <c r="N146" s="33"/>
      <c r="O146" s="33"/>
      <c r="P146" s="33"/>
    </row>
    <row r="147" spans="1:16" x14ac:dyDescent="0.2">
      <c r="A147" s="89" t="s">
        <v>182</v>
      </c>
      <c r="B147" s="31"/>
      <c r="C147" s="77" t="s">
        <v>183</v>
      </c>
      <c r="D147" s="78" t="s">
        <v>30</v>
      </c>
      <c r="E147" s="71">
        <f>SUM(E148:E153)</f>
        <v>8</v>
      </c>
      <c r="F147" s="71">
        <f>SUM(F148:F153)</f>
        <v>10</v>
      </c>
      <c r="G147" s="31"/>
      <c r="H147" s="55"/>
      <c r="I147" s="54">
        <f>SUM(I148:I153)</f>
        <v>895.6</v>
      </c>
      <c r="J147" s="54">
        <f>SUM(J148:J153)</f>
        <v>1180.8699999999999</v>
      </c>
      <c r="K147" s="54">
        <f>SUM(K148:K153)</f>
        <v>285.27</v>
      </c>
      <c r="L147" s="54">
        <f>SUM(L148:L153)</f>
        <v>0</v>
      </c>
      <c r="M147" s="54">
        <f>SUM(M148:M153)</f>
        <v>1180.8699999999999</v>
      </c>
      <c r="N147" s="33"/>
      <c r="O147" s="33"/>
      <c r="P147" s="33"/>
    </row>
    <row r="148" spans="1:16" ht="15.75" customHeight="1" x14ac:dyDescent="0.2">
      <c r="A148" s="38">
        <v>1</v>
      </c>
      <c r="B148" s="31"/>
      <c r="C148" s="73" t="s">
        <v>184</v>
      </c>
      <c r="D148" s="40" t="s">
        <v>30</v>
      </c>
      <c r="E148" s="75">
        <v>1</v>
      </c>
      <c r="F148" s="91">
        <v>1</v>
      </c>
      <c r="G148" s="31"/>
      <c r="H148" s="55"/>
      <c r="I148" s="45">
        <v>80</v>
      </c>
      <c r="J148" s="45">
        <v>80</v>
      </c>
      <c r="K148" s="43">
        <f t="shared" si="14"/>
        <v>0</v>
      </c>
      <c r="L148" s="33"/>
      <c r="M148" s="47">
        <f t="shared" si="16"/>
        <v>80</v>
      </c>
      <c r="N148" s="33"/>
      <c r="O148" s="33"/>
      <c r="P148" s="33"/>
    </row>
    <row r="149" spans="1:16" ht="15.75" customHeight="1" x14ac:dyDescent="0.2">
      <c r="A149" s="38">
        <f>A148+1</f>
        <v>2</v>
      </c>
      <c r="B149" s="31"/>
      <c r="C149" s="73" t="s">
        <v>185</v>
      </c>
      <c r="D149" s="40" t="s">
        <v>30</v>
      </c>
      <c r="E149" s="75">
        <v>1</v>
      </c>
      <c r="F149" s="91">
        <v>1</v>
      </c>
      <c r="G149" s="31"/>
      <c r="H149" s="55"/>
      <c r="I149" s="45">
        <v>180</v>
      </c>
      <c r="J149" s="45">
        <v>180</v>
      </c>
      <c r="K149" s="43">
        <f t="shared" si="14"/>
        <v>0</v>
      </c>
      <c r="L149" s="33"/>
      <c r="M149" s="47">
        <f t="shared" si="16"/>
        <v>180</v>
      </c>
      <c r="N149" s="33"/>
      <c r="O149" s="33"/>
      <c r="P149" s="33"/>
    </row>
    <row r="150" spans="1:16" ht="15.75" customHeight="1" x14ac:dyDescent="0.2">
      <c r="A150" s="38">
        <f>A149+1</f>
        <v>3</v>
      </c>
      <c r="B150" s="31"/>
      <c r="C150" s="73" t="s">
        <v>186</v>
      </c>
      <c r="D150" s="40" t="s">
        <v>30</v>
      </c>
      <c r="E150" s="75">
        <v>1</v>
      </c>
      <c r="F150" s="91">
        <v>1</v>
      </c>
      <c r="G150" s="31"/>
      <c r="H150" s="55"/>
      <c r="I150" s="45">
        <v>112</v>
      </c>
      <c r="J150" s="45">
        <v>112</v>
      </c>
      <c r="K150" s="43">
        <f t="shared" si="14"/>
        <v>0</v>
      </c>
      <c r="L150" s="33"/>
      <c r="M150" s="47">
        <f t="shared" si="16"/>
        <v>112</v>
      </c>
      <c r="N150" s="33"/>
      <c r="O150" s="33"/>
      <c r="P150" s="33"/>
    </row>
    <row r="151" spans="1:16" ht="15.75" customHeight="1" x14ac:dyDescent="0.2">
      <c r="A151" s="38">
        <f>A150+1</f>
        <v>4</v>
      </c>
      <c r="B151" s="31"/>
      <c r="C151" s="73" t="s">
        <v>187</v>
      </c>
      <c r="D151" s="40" t="s">
        <v>30</v>
      </c>
      <c r="E151" s="75">
        <v>5</v>
      </c>
      <c r="F151" s="91">
        <v>5</v>
      </c>
      <c r="G151" s="31"/>
      <c r="H151" s="55"/>
      <c r="I151" s="45">
        <v>523.6</v>
      </c>
      <c r="J151" s="45">
        <v>523.6</v>
      </c>
      <c r="K151" s="43">
        <f t="shared" si="14"/>
        <v>0</v>
      </c>
      <c r="L151" s="33"/>
      <c r="M151" s="47">
        <f t="shared" si="16"/>
        <v>523.6</v>
      </c>
      <c r="N151" s="33"/>
      <c r="O151" s="33"/>
      <c r="P151" s="33"/>
    </row>
    <row r="152" spans="1:16" ht="15.75" customHeight="1" x14ac:dyDescent="0.2">
      <c r="A152" s="38">
        <f>A151+1</f>
        <v>5</v>
      </c>
      <c r="B152" s="31"/>
      <c r="C152" s="73" t="s">
        <v>188</v>
      </c>
      <c r="D152" s="40" t="s">
        <v>30</v>
      </c>
      <c r="E152" s="75"/>
      <c r="F152" s="91">
        <v>1</v>
      </c>
      <c r="G152" s="31"/>
      <c r="H152" s="55"/>
      <c r="I152" s="45"/>
      <c r="J152" s="45">
        <v>86.67</v>
      </c>
      <c r="K152" s="43">
        <f t="shared" si="14"/>
        <v>86.67</v>
      </c>
      <c r="L152" s="33" t="s">
        <v>147</v>
      </c>
      <c r="M152" s="47">
        <f t="shared" si="16"/>
        <v>86.67</v>
      </c>
      <c r="N152" s="33"/>
      <c r="O152" s="33"/>
      <c r="P152" s="33"/>
    </row>
    <row r="153" spans="1:16" ht="15.75" customHeight="1" x14ac:dyDescent="0.2">
      <c r="A153" s="38">
        <f>A152+1</f>
        <v>6</v>
      </c>
      <c r="B153" s="31"/>
      <c r="C153" s="73" t="s">
        <v>189</v>
      </c>
      <c r="D153" s="40" t="s">
        <v>30</v>
      </c>
      <c r="E153" s="75"/>
      <c r="F153" s="91">
        <v>1</v>
      </c>
      <c r="G153" s="31"/>
      <c r="H153" s="55"/>
      <c r="I153" s="45"/>
      <c r="J153" s="45">
        <v>198.6</v>
      </c>
      <c r="K153" s="43">
        <f t="shared" si="14"/>
        <v>198.6</v>
      </c>
      <c r="L153" s="33" t="s">
        <v>147</v>
      </c>
      <c r="M153" s="47">
        <f t="shared" si="16"/>
        <v>198.6</v>
      </c>
      <c r="N153" s="33"/>
      <c r="O153" s="33"/>
      <c r="P153" s="33"/>
    </row>
    <row r="154" spans="1:16" ht="24" x14ac:dyDescent="0.2">
      <c r="A154" s="89" t="s">
        <v>190</v>
      </c>
      <c r="B154" s="31"/>
      <c r="C154" s="92" t="s">
        <v>191</v>
      </c>
      <c r="D154" s="78" t="s">
        <v>30</v>
      </c>
      <c r="E154" s="71">
        <f>SUM(E155:E163)</f>
        <v>9</v>
      </c>
      <c r="F154" s="71">
        <f>SUM(F155:F163)</f>
        <v>9</v>
      </c>
      <c r="G154" s="31"/>
      <c r="H154" s="55"/>
      <c r="I154" s="79">
        <f>SUM(I155:I163)</f>
        <v>42062.271000000001</v>
      </c>
      <c r="J154" s="54">
        <f>SUM(J155:J163)</f>
        <v>42062.556000000004</v>
      </c>
      <c r="K154" s="54">
        <f>SUM(K155:K163)</f>
        <v>0.28499999999985448</v>
      </c>
      <c r="L154" s="54">
        <f>SUM(L155:L163)</f>
        <v>0</v>
      </c>
      <c r="M154" s="54">
        <f>SUM(M155:M163)</f>
        <v>42062.556000000004</v>
      </c>
      <c r="N154" s="33"/>
      <c r="O154" s="33"/>
      <c r="P154" s="33"/>
    </row>
    <row r="155" spans="1:16" ht="25.5" customHeight="1" x14ac:dyDescent="0.2">
      <c r="A155" s="93" t="s">
        <v>163</v>
      </c>
      <c r="B155" s="31"/>
      <c r="C155" s="73" t="s">
        <v>192</v>
      </c>
      <c r="D155" s="40" t="s">
        <v>30</v>
      </c>
      <c r="E155" s="75">
        <v>1</v>
      </c>
      <c r="F155" s="75">
        <v>1</v>
      </c>
      <c r="G155" s="31"/>
      <c r="H155" s="55"/>
      <c r="I155" s="45">
        <v>1120</v>
      </c>
      <c r="J155" s="45">
        <v>1120</v>
      </c>
      <c r="K155" s="43">
        <f t="shared" ref="K155:K163" si="17">J155-I155</f>
        <v>0</v>
      </c>
      <c r="L155" s="33"/>
      <c r="M155" s="47">
        <f t="shared" si="16"/>
        <v>1120</v>
      </c>
      <c r="N155" s="33"/>
      <c r="O155" s="33"/>
      <c r="P155" s="33"/>
    </row>
    <row r="156" spans="1:16" ht="25.5" customHeight="1" x14ac:dyDescent="0.2">
      <c r="A156" s="38">
        <v>2</v>
      </c>
      <c r="B156" s="31"/>
      <c r="C156" s="73" t="s">
        <v>193</v>
      </c>
      <c r="D156" s="40" t="s">
        <v>30</v>
      </c>
      <c r="E156" s="75">
        <v>1</v>
      </c>
      <c r="F156" s="75">
        <v>1</v>
      </c>
      <c r="G156" s="31"/>
      <c r="H156" s="55"/>
      <c r="I156" s="45">
        <v>16964</v>
      </c>
      <c r="J156" s="45">
        <v>16964.285</v>
      </c>
      <c r="K156" s="43">
        <f t="shared" si="17"/>
        <v>0.28499999999985448</v>
      </c>
      <c r="L156" s="33"/>
      <c r="M156" s="47">
        <f t="shared" si="16"/>
        <v>16964.285</v>
      </c>
      <c r="N156" s="33"/>
      <c r="O156" s="33"/>
      <c r="P156" s="33"/>
    </row>
    <row r="157" spans="1:16" ht="25.5" customHeight="1" x14ac:dyDescent="0.2">
      <c r="A157" s="38">
        <f t="shared" ref="A157:A163" si="18">A156+1</f>
        <v>3</v>
      </c>
      <c r="B157" s="31"/>
      <c r="C157" s="73" t="s">
        <v>194</v>
      </c>
      <c r="D157" s="40" t="s">
        <v>30</v>
      </c>
      <c r="E157" s="75">
        <v>1</v>
      </c>
      <c r="F157" s="75">
        <v>1</v>
      </c>
      <c r="G157" s="31"/>
      <c r="H157" s="55"/>
      <c r="I157" s="45">
        <v>3762.7849999999999</v>
      </c>
      <c r="J157" s="45">
        <v>3762.7849999999999</v>
      </c>
      <c r="K157" s="43">
        <f t="shared" si="17"/>
        <v>0</v>
      </c>
      <c r="L157" s="33"/>
      <c r="M157" s="47">
        <f t="shared" si="16"/>
        <v>3762.7849999999999</v>
      </c>
      <c r="N157" s="33"/>
      <c r="O157" s="33"/>
      <c r="P157" s="33"/>
    </row>
    <row r="158" spans="1:16" ht="25.5" customHeight="1" x14ac:dyDescent="0.2">
      <c r="A158" s="38">
        <f t="shared" si="18"/>
        <v>4</v>
      </c>
      <c r="B158" s="31"/>
      <c r="C158" s="73" t="s">
        <v>195</v>
      </c>
      <c r="D158" s="40" t="s">
        <v>30</v>
      </c>
      <c r="E158" s="75">
        <v>1</v>
      </c>
      <c r="F158" s="75">
        <v>1</v>
      </c>
      <c r="G158" s="31"/>
      <c r="H158" s="55"/>
      <c r="I158" s="45">
        <v>3893.27</v>
      </c>
      <c r="J158" s="45">
        <v>3893.27</v>
      </c>
      <c r="K158" s="43">
        <f t="shared" si="17"/>
        <v>0</v>
      </c>
      <c r="L158" s="33"/>
      <c r="M158" s="47">
        <f t="shared" si="16"/>
        <v>3893.27</v>
      </c>
      <c r="N158" s="33"/>
      <c r="O158" s="33"/>
      <c r="P158" s="33"/>
    </row>
    <row r="159" spans="1:16" ht="25.5" customHeight="1" x14ac:dyDescent="0.2">
      <c r="A159" s="38">
        <f t="shared" si="18"/>
        <v>5</v>
      </c>
      <c r="B159" s="31"/>
      <c r="C159" s="73" t="s">
        <v>196</v>
      </c>
      <c r="D159" s="40" t="s">
        <v>30</v>
      </c>
      <c r="E159" s="75">
        <v>1</v>
      </c>
      <c r="F159" s="75">
        <v>1</v>
      </c>
      <c r="G159" s="31"/>
      <c r="H159" s="55"/>
      <c r="I159" s="45">
        <v>1302.5</v>
      </c>
      <c r="J159" s="45">
        <v>1302.5</v>
      </c>
      <c r="K159" s="43">
        <f t="shared" si="17"/>
        <v>0</v>
      </c>
      <c r="L159" s="33"/>
      <c r="M159" s="47">
        <f t="shared" si="16"/>
        <v>1302.5</v>
      </c>
      <c r="N159" s="33"/>
      <c r="O159" s="33"/>
      <c r="P159" s="33"/>
    </row>
    <row r="160" spans="1:16" ht="25.5" customHeight="1" x14ac:dyDescent="0.2">
      <c r="A160" s="38">
        <f t="shared" si="18"/>
        <v>6</v>
      </c>
      <c r="B160" s="31"/>
      <c r="C160" s="73" t="s">
        <v>197</v>
      </c>
      <c r="D160" s="40" t="s">
        <v>30</v>
      </c>
      <c r="E160" s="75">
        <v>1</v>
      </c>
      <c r="F160" s="75">
        <v>1</v>
      </c>
      <c r="G160" s="31"/>
      <c r="H160" s="55"/>
      <c r="I160" s="45">
        <v>5357.1419999999998</v>
      </c>
      <c r="J160" s="45">
        <v>5357.1419999999998</v>
      </c>
      <c r="K160" s="43">
        <f t="shared" si="17"/>
        <v>0</v>
      </c>
      <c r="L160" s="33"/>
      <c r="M160" s="47">
        <f t="shared" si="16"/>
        <v>5357.1419999999998</v>
      </c>
      <c r="N160" s="33"/>
      <c r="O160" s="33"/>
      <c r="P160" s="33"/>
    </row>
    <row r="161" spans="1:16" ht="25.5" customHeight="1" x14ac:dyDescent="0.2">
      <c r="A161" s="38">
        <f t="shared" si="18"/>
        <v>7</v>
      </c>
      <c r="B161" s="31"/>
      <c r="C161" s="73" t="s">
        <v>198</v>
      </c>
      <c r="D161" s="40" t="s">
        <v>30</v>
      </c>
      <c r="E161" s="75">
        <v>1</v>
      </c>
      <c r="F161" s="75">
        <v>1</v>
      </c>
      <c r="G161" s="31"/>
      <c r="H161" s="55"/>
      <c r="I161" s="45">
        <v>4062.5</v>
      </c>
      <c r="J161" s="45">
        <v>4062.5</v>
      </c>
      <c r="K161" s="43">
        <f t="shared" si="17"/>
        <v>0</v>
      </c>
      <c r="L161" s="33"/>
      <c r="M161" s="47">
        <f t="shared" si="16"/>
        <v>4062.5</v>
      </c>
      <c r="N161" s="33"/>
      <c r="O161" s="33"/>
      <c r="P161" s="33"/>
    </row>
    <row r="162" spans="1:16" ht="29.25" customHeight="1" x14ac:dyDescent="0.2">
      <c r="A162" s="38">
        <f t="shared" si="18"/>
        <v>8</v>
      </c>
      <c r="B162" s="31"/>
      <c r="C162" s="73" t="s">
        <v>199</v>
      </c>
      <c r="D162" s="40" t="s">
        <v>30</v>
      </c>
      <c r="E162" s="75">
        <v>1</v>
      </c>
      <c r="F162" s="75">
        <v>1</v>
      </c>
      <c r="G162" s="31"/>
      <c r="H162" s="55"/>
      <c r="I162" s="45">
        <v>2988.002</v>
      </c>
      <c r="J162" s="45">
        <v>2988.002</v>
      </c>
      <c r="K162" s="43">
        <f t="shared" si="17"/>
        <v>0</v>
      </c>
      <c r="L162" s="33"/>
      <c r="M162" s="47">
        <f t="shared" si="16"/>
        <v>2988.002</v>
      </c>
      <c r="N162" s="33"/>
      <c r="O162" s="33"/>
      <c r="P162" s="33"/>
    </row>
    <row r="163" spans="1:16" ht="29.25" customHeight="1" x14ac:dyDescent="0.2">
      <c r="A163" s="38">
        <f t="shared" si="18"/>
        <v>9</v>
      </c>
      <c r="B163" s="31"/>
      <c r="C163" s="73" t="s">
        <v>200</v>
      </c>
      <c r="D163" s="40" t="s">
        <v>30</v>
      </c>
      <c r="E163" s="75">
        <v>1</v>
      </c>
      <c r="F163" s="75">
        <v>1</v>
      </c>
      <c r="G163" s="31"/>
      <c r="H163" s="55"/>
      <c r="I163" s="45">
        <v>2612.0720000000001</v>
      </c>
      <c r="J163" s="45">
        <v>2612.0720000000001</v>
      </c>
      <c r="K163" s="43">
        <f t="shared" si="17"/>
        <v>0</v>
      </c>
      <c r="L163" s="33"/>
      <c r="M163" s="47">
        <f t="shared" si="16"/>
        <v>2612.0720000000001</v>
      </c>
      <c r="N163" s="33"/>
      <c r="O163" s="33"/>
      <c r="P163" s="33"/>
    </row>
    <row r="164" spans="1:16" ht="21" customHeight="1" x14ac:dyDescent="0.2">
      <c r="A164" s="89" t="s">
        <v>201</v>
      </c>
      <c r="B164" s="31"/>
      <c r="C164" s="94" t="s">
        <v>202</v>
      </c>
      <c r="D164" s="40"/>
      <c r="E164" s="95"/>
      <c r="F164" s="54"/>
      <c r="G164" s="31"/>
      <c r="H164" s="55"/>
      <c r="I164" s="54">
        <f t="shared" ref="I164:N164" si="19">I10+I52+I64+I77+I95+I122+I130+I141+I147+I154</f>
        <v>1602843.1809900003</v>
      </c>
      <c r="J164" s="54">
        <f t="shared" si="19"/>
        <v>1613288.7214300006</v>
      </c>
      <c r="K164" s="54">
        <f t="shared" si="19"/>
        <v>10445.543439999974</v>
      </c>
      <c r="L164" s="54">
        <f t="shared" si="19"/>
        <v>0</v>
      </c>
      <c r="M164" s="54">
        <f t="shared" si="19"/>
        <v>1613288.7214300006</v>
      </c>
      <c r="N164" s="54">
        <f t="shared" si="19"/>
        <v>0</v>
      </c>
      <c r="O164" s="33"/>
      <c r="P164" s="33"/>
    </row>
    <row r="165" spans="1:16" ht="18" customHeight="1" x14ac:dyDescent="0.2">
      <c r="A165" s="96"/>
      <c r="B165" s="31"/>
      <c r="C165" s="69" t="s">
        <v>203</v>
      </c>
      <c r="D165" s="40"/>
      <c r="E165" s="97"/>
      <c r="F165" s="52"/>
      <c r="G165" s="31"/>
      <c r="H165" s="55"/>
      <c r="I165" s="52"/>
      <c r="J165" s="52"/>
      <c r="K165" s="43">
        <f>J165-I165</f>
        <v>0</v>
      </c>
      <c r="L165" s="33"/>
      <c r="M165" s="47">
        <f t="shared" si="16"/>
        <v>0</v>
      </c>
      <c r="N165" s="33"/>
      <c r="O165" s="33"/>
      <c r="P165" s="33"/>
    </row>
    <row r="166" spans="1:16" ht="21" customHeight="1" x14ac:dyDescent="0.2">
      <c r="A166" s="98" t="s">
        <v>204</v>
      </c>
      <c r="B166" s="31"/>
      <c r="C166" s="53" t="s">
        <v>73</v>
      </c>
      <c r="D166" s="78" t="s">
        <v>30</v>
      </c>
      <c r="E166" s="99"/>
      <c r="F166" s="95"/>
      <c r="G166" s="31"/>
      <c r="H166" s="55"/>
      <c r="I166" s="37">
        <f>I167+I168</f>
        <v>65231.014000000003</v>
      </c>
      <c r="J166" s="37">
        <f>J167+J168</f>
        <v>64997.014000000003</v>
      </c>
      <c r="K166" s="37">
        <f>K167+K168</f>
        <v>-234</v>
      </c>
      <c r="L166" s="37">
        <f>L167+L168</f>
        <v>0</v>
      </c>
      <c r="M166" s="37">
        <f>M167+M168</f>
        <v>64997.014000000003</v>
      </c>
      <c r="N166" s="33"/>
      <c r="O166" s="33"/>
      <c r="P166" s="33"/>
    </row>
    <row r="167" spans="1:16" ht="32.25" customHeight="1" x14ac:dyDescent="0.2">
      <c r="A167" s="29" t="s">
        <v>163</v>
      </c>
      <c r="B167" s="31"/>
      <c r="C167" s="69" t="s">
        <v>205</v>
      </c>
      <c r="D167" s="40" t="s">
        <v>30</v>
      </c>
      <c r="E167" s="75">
        <v>26</v>
      </c>
      <c r="F167" s="75">
        <v>26</v>
      </c>
      <c r="G167" s="31"/>
      <c r="H167" s="55"/>
      <c r="I167" s="45">
        <v>8554</v>
      </c>
      <c r="J167" s="45">
        <v>8320</v>
      </c>
      <c r="K167" s="43">
        <f>J167-I167</f>
        <v>-234</v>
      </c>
      <c r="L167" s="33"/>
      <c r="M167" s="45">
        <f t="shared" si="16"/>
        <v>8320</v>
      </c>
      <c r="N167" s="33"/>
      <c r="O167" s="33"/>
      <c r="P167" s="33"/>
    </row>
    <row r="168" spans="1:16" ht="33" customHeight="1" x14ac:dyDescent="0.2">
      <c r="A168" s="29" t="s">
        <v>23</v>
      </c>
      <c r="B168" s="100"/>
      <c r="C168" s="69" t="s">
        <v>206</v>
      </c>
      <c r="D168" s="40" t="s">
        <v>75</v>
      </c>
      <c r="E168" s="75">
        <v>11.2</v>
      </c>
      <c r="F168" s="75">
        <v>11.2</v>
      </c>
      <c r="G168" s="100"/>
      <c r="H168" s="55"/>
      <c r="I168" s="45">
        <v>56677.014000000003</v>
      </c>
      <c r="J168" s="45">
        <v>56677.014000000003</v>
      </c>
      <c r="K168" s="43"/>
      <c r="L168" s="33"/>
      <c r="M168" s="45">
        <f t="shared" si="16"/>
        <v>56677.014000000003</v>
      </c>
      <c r="N168" s="33"/>
      <c r="O168" s="33"/>
      <c r="P168" s="33"/>
    </row>
    <row r="169" spans="1:16" ht="22.5" customHeight="1" x14ac:dyDescent="0.2">
      <c r="A169" s="98" t="s">
        <v>207</v>
      </c>
      <c r="B169" s="55"/>
      <c r="C169" s="101" t="s">
        <v>208</v>
      </c>
      <c r="D169" s="55"/>
      <c r="E169" s="102"/>
      <c r="F169" s="103"/>
      <c r="G169" s="55"/>
      <c r="H169" s="104">
        <v>-595332</v>
      </c>
      <c r="I169" s="103">
        <f>I164+I166</f>
        <v>1668074.1949900002</v>
      </c>
      <c r="J169" s="103">
        <f>J164+J166</f>
        <v>1678285.7354300006</v>
      </c>
      <c r="K169" s="49">
        <f>J169-I169</f>
        <v>10211.540440000361</v>
      </c>
      <c r="L169" s="33"/>
      <c r="M169" s="103">
        <f>M164+M166</f>
        <v>1678285.7354300006</v>
      </c>
      <c r="N169" s="103">
        <f>N164+N166</f>
        <v>0</v>
      </c>
      <c r="O169" s="33"/>
      <c r="P169" s="33"/>
    </row>
  </sheetData>
  <mergeCells count="28">
    <mergeCell ref="L58:L59"/>
    <mergeCell ref="M58:M59"/>
    <mergeCell ref="P6:P7"/>
    <mergeCell ref="B9:B167"/>
    <mergeCell ref="G9:G167"/>
    <mergeCell ref="D58:D59"/>
    <mergeCell ref="E58:E59"/>
    <mergeCell ref="F58:F59"/>
    <mergeCell ref="H58:H59"/>
    <mergeCell ref="I58:I59"/>
    <mergeCell ref="J58:J59"/>
    <mergeCell ref="K58:K59"/>
    <mergeCell ref="C6:C7"/>
    <mergeCell ref="D6:D7"/>
    <mergeCell ref="E6:F6"/>
    <mergeCell ref="G6:G7"/>
    <mergeCell ref="M6:N6"/>
    <mergeCell ref="O6:O7"/>
    <mergeCell ref="C1:I1"/>
    <mergeCell ref="C2:I2"/>
    <mergeCell ref="A3:P3"/>
    <mergeCell ref="A4:C4"/>
    <mergeCell ref="A5:A7"/>
    <mergeCell ref="B5:G5"/>
    <mergeCell ref="H5:H7"/>
    <mergeCell ref="I5:L6"/>
    <mergeCell ref="M5:P5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LMalceva</dc:creator>
  <cp:lastModifiedBy>LMalceva</cp:lastModifiedBy>
  <dcterms:created xsi:type="dcterms:W3CDTF">2025-04-21T04:27:20Z</dcterms:created>
  <dcterms:modified xsi:type="dcterms:W3CDTF">2025-04-21T04:28:19Z</dcterms:modified>
</cp:coreProperties>
</file>