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U:\ССДТУиИТ\Мельников К.М\ПЭО\"/>
    </mc:Choice>
  </mc:AlternateContent>
  <xr:revisionPtr revIDLastSave="0" documentId="13_ncr:1_{336064A0-38CD-4B64-854A-6AA83C73C9CA}" xr6:coauthVersionLast="47" xr6:coauthVersionMax="47" xr10:uidLastSave="{00000000-0000-0000-0000-000000000000}"/>
  <bookViews>
    <workbookView xWindow="-120" yWindow="-120" windowWidth="29040" windowHeight="15720" xr2:uid="{343A774C-D144-470C-A673-A87AECF8A0DB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41" i="1"/>
  <c r="E40" i="1"/>
  <c r="D40" i="1"/>
  <c r="E39" i="1"/>
  <c r="E43" i="1" s="1"/>
  <c r="D39" i="1"/>
  <c r="F36" i="1"/>
  <c r="E35" i="1"/>
  <c r="G35" i="1" s="1"/>
  <c r="D35" i="1"/>
  <c r="E34" i="1"/>
  <c r="G34" i="1" s="1"/>
  <c r="D34" i="1"/>
  <c r="E33" i="1"/>
  <c r="D33" i="1"/>
  <c r="E32" i="1"/>
  <c r="D32" i="1"/>
  <c r="E31" i="1"/>
  <c r="D31" i="1"/>
  <c r="E30" i="1"/>
  <c r="G30" i="1" s="1"/>
  <c r="D30" i="1"/>
  <c r="E27" i="1"/>
  <c r="D27" i="1"/>
  <c r="E26" i="1"/>
  <c r="D26" i="1"/>
  <c r="D25" i="1" s="1"/>
  <c r="E24" i="1"/>
  <c r="G24" i="1" s="1"/>
  <c r="D24" i="1"/>
  <c r="E23" i="1"/>
  <c r="G23" i="1" s="1"/>
  <c r="G22" i="1"/>
  <c r="F22" i="1"/>
  <c r="G21" i="1"/>
  <c r="F21" i="1"/>
  <c r="G20" i="1"/>
  <c r="F20" i="1"/>
  <c r="E19" i="1"/>
  <c r="D18" i="1"/>
  <c r="E17" i="1"/>
  <c r="G16" i="1"/>
  <c r="E16" i="1"/>
  <c r="F16" i="1" s="1"/>
  <c r="E15" i="1"/>
  <c r="G15" i="1" s="1"/>
  <c r="G14" i="1"/>
  <c r="F14" i="1"/>
  <c r="D13" i="1"/>
  <c r="F15" i="1" l="1"/>
  <c r="E13" i="1"/>
  <c r="D12" i="1"/>
  <c r="G26" i="1"/>
  <c r="G32" i="1"/>
  <c r="D43" i="1"/>
  <c r="F43" i="1" s="1"/>
  <c r="E18" i="1"/>
  <c r="G18" i="1" s="1"/>
  <c r="G27" i="1"/>
  <c r="G33" i="1"/>
  <c r="F19" i="1"/>
  <c r="D29" i="1"/>
  <c r="D28" i="1" s="1"/>
  <c r="G40" i="1"/>
  <c r="F40" i="1"/>
  <c r="E25" i="1"/>
  <c r="G25" i="1" s="1"/>
  <c r="E29" i="1"/>
  <c r="E28" i="1" s="1"/>
  <c r="G28" i="1" s="1"/>
  <c r="G13" i="1"/>
  <c r="F17" i="1"/>
  <c r="F13" i="1" s="1"/>
  <c r="G19" i="1"/>
  <c r="F23" i="1"/>
  <c r="F18" i="1" s="1"/>
  <c r="F27" i="1"/>
  <c r="F31" i="1"/>
  <c r="F33" i="1"/>
  <c r="F35" i="1"/>
  <c r="G17" i="1"/>
  <c r="G31" i="1"/>
  <c r="F39" i="1"/>
  <c r="F24" i="1"/>
  <c r="F26" i="1"/>
  <c r="F30" i="1"/>
  <c r="F32" i="1"/>
  <c r="F34" i="1"/>
  <c r="G39" i="1"/>
  <c r="F25" i="1" l="1"/>
  <c r="F29" i="1"/>
  <c r="F28" i="1" s="1"/>
  <c r="G29" i="1"/>
  <c r="E12" i="1"/>
  <c r="D37" i="1"/>
  <c r="E37" i="1"/>
  <c r="G12" i="1"/>
  <c r="F12" i="1"/>
  <c r="G37" i="1" l="1"/>
  <c r="F37" i="1"/>
  <c r="E38" i="1"/>
  <c r="F38" i="1" s="1"/>
</calcChain>
</file>

<file path=xl/sharedStrings.xml><?xml version="1.0" encoding="utf-8"?>
<sst xmlns="http://schemas.openxmlformats.org/spreadsheetml/2006/main" count="118" uniqueCount="82">
  <si>
    <t>ТОО "Межрегионэнерготранзит"</t>
  </si>
  <si>
    <t>Отчет об исполнении тарифной сметы на регулируемые услуги</t>
  </si>
  <si>
    <t xml:space="preserve">по передаче  электрической энергии </t>
  </si>
  <si>
    <t>Отчетный период 2024 г.</t>
  </si>
  <si>
    <t>Индекс ОИТС-1</t>
  </si>
  <si>
    <t>Периодичность: годовая</t>
  </si>
  <si>
    <t>Представляют: субъекты естественной монополии</t>
  </si>
  <si>
    <t>Куда представляется форма: Департамент Комитета по регулированию естественных монополий Министерства национальной экономики Республики Казахстан по Костанайской области</t>
  </si>
  <si>
    <t>Срок предоставления - ежегодно не позднее 1 мая года, следующего за отчетным периодом</t>
  </si>
  <si>
    <t>№ п/п</t>
  </si>
  <si>
    <t>Наименование показателей*</t>
  </si>
  <si>
    <t>Единица измерения</t>
  </si>
  <si>
    <t>Предусмотрено в утвержденной тарифной смете</t>
  </si>
  <si>
    <t>Фактически сложившиеся показатели тарифной сметы</t>
  </si>
  <si>
    <t>Откло-нение в %</t>
  </si>
  <si>
    <t>Причины отклонения</t>
  </si>
  <si>
    <t>I.</t>
  </si>
  <si>
    <t>Затраты на производство товаров и предоставление услуг, всего, в том числе</t>
  </si>
  <si>
    <t>тыс. тенге</t>
  </si>
  <si>
    <t>1.</t>
  </si>
  <si>
    <t>Материальные затраты, всего, в том числе</t>
  </si>
  <si>
    <t>-"-</t>
  </si>
  <si>
    <t>1.1.</t>
  </si>
  <si>
    <t>Сырье и материалы</t>
  </si>
  <si>
    <t>Обусловлено увеличением  эксплуатационного объема работ</t>
  </si>
  <si>
    <t>1.2.</t>
  </si>
  <si>
    <t>горюче-смазочные материалы</t>
  </si>
  <si>
    <t xml:space="preserve">Обусловлено увеличением  эксплуатационного объема работ </t>
  </si>
  <si>
    <t>1.3.</t>
  </si>
  <si>
    <t>Энергия на хозяйственные нужды</t>
  </si>
  <si>
    <t>1.4.</t>
  </si>
  <si>
    <t>Затраты на компенсацию технологического расхода электрической энергии при передаче и распределении</t>
  </si>
  <si>
    <t>обусловлено  ростом стоимости покупки электрической энергии</t>
  </si>
  <si>
    <t>2.</t>
  </si>
  <si>
    <t>Расходы на оплату труда, всего, в т.ч.</t>
  </si>
  <si>
    <t>увеличение средней заработной платы по сравнению с расчетной в тарифе</t>
  </si>
  <si>
    <t>2.1.</t>
  </si>
  <si>
    <t>заработная плата производственного персонала</t>
  </si>
  <si>
    <t>2.2.</t>
  </si>
  <si>
    <t>социальный налог</t>
  </si>
  <si>
    <t>2.3.</t>
  </si>
  <si>
    <t>Обязательные профессональные пенсионные взносы</t>
  </si>
  <si>
    <t>в связи с увеличением числа работников</t>
  </si>
  <si>
    <t>2.4.</t>
  </si>
  <si>
    <t>Обязательное медицинское страхование</t>
  </si>
  <si>
    <t>пропорционально начисленной заработной плате</t>
  </si>
  <si>
    <t>2.5.</t>
  </si>
  <si>
    <t>Обязателные пенсионные взносы работодателя</t>
  </si>
  <si>
    <t>3.</t>
  </si>
  <si>
    <t>Амортизация</t>
  </si>
  <si>
    <t>Фактические  амортизационные отчисления сложились больше в связи с переоценкой ОС</t>
  </si>
  <si>
    <t>4.</t>
  </si>
  <si>
    <t>Ремонт, всего, в т.ч.</t>
  </si>
  <si>
    <t>обусловлено АВР</t>
  </si>
  <si>
    <t>4.1.</t>
  </si>
  <si>
    <t>Ремонт, не приводящий к увеличению стоимости основных фондов</t>
  </si>
  <si>
    <t>5.</t>
  </si>
  <si>
    <t>Прочие затраты (расшифровать)</t>
  </si>
  <si>
    <t>II.</t>
  </si>
  <si>
    <t>Расходы периода всего, в т.ч.</t>
  </si>
  <si>
    <t>Общие и административные расходы, всего: в том числе:</t>
  </si>
  <si>
    <t>Заработная плата административного персонала</t>
  </si>
  <si>
    <t>пропорционально  заработной плате</t>
  </si>
  <si>
    <t>обязательное медицинское страхование</t>
  </si>
  <si>
    <t>1.5.</t>
  </si>
  <si>
    <t>Налоги</t>
  </si>
  <si>
    <t>1.6.</t>
  </si>
  <si>
    <t>Прочие расходы (расшифровать)</t>
  </si>
  <si>
    <t>Расходы на выплату вознаграждений</t>
  </si>
  <si>
    <t>III.</t>
  </si>
  <si>
    <t>Всего затрат на предоставление услуг</t>
  </si>
  <si>
    <t>IV.</t>
  </si>
  <si>
    <t>Доход (РБА* СП)</t>
  </si>
  <si>
    <t>V.</t>
  </si>
  <si>
    <t>Всего доходов</t>
  </si>
  <si>
    <t>VI.</t>
  </si>
  <si>
    <t>Объем оказываемых услуг (товаров, работ)</t>
  </si>
  <si>
    <t>тыс. кВтч</t>
  </si>
  <si>
    <t>Нормативные технические потери</t>
  </si>
  <si>
    <t>%</t>
  </si>
  <si>
    <t>Тариф</t>
  </si>
  <si>
    <t>тенге/кВтч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</si>
</sst>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b/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2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3" fontId="1" fillId="2" borderId="2" xfId="0" applyNumberFormat="1" applyFont="1" applyFill="1" applyBorder="1" applyAlignment="1">
      <alignment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3" fontId="0" fillId="2" borderId="0" xfId="0" applyNumberFormat="1" applyFill="1"/>
    <xf numFmtId="0" fontId="2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3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vertical="center" wrapText="1"/>
    </xf>
    <xf numFmtId="3" fontId="2" fillId="2" borderId="2" xfId="0" applyNumberFormat="1" applyFont="1" applyFill="1" applyBorder="1" applyAlignment="1">
      <alignment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4" fontId="5" fillId="2" borderId="2" xfId="1" applyNumberFormat="1" applyFont="1" applyFill="1" applyBorder="1" applyAlignment="1">
      <alignment horizontal="left" vertical="center" wrapText="1"/>
    </xf>
    <xf numFmtId="4" fontId="5" fillId="2" borderId="2" xfId="1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6" fillId="2" borderId="0" xfId="0" applyFont="1" applyFill="1"/>
    <xf numFmtId="164" fontId="1" fillId="2" borderId="2" xfId="0" applyNumberFormat="1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center" vertical="center" wrapText="1"/>
    </xf>
    <xf numFmtId="3" fontId="6" fillId="2" borderId="0" xfId="0" applyNumberFormat="1" applyFont="1" applyFill="1"/>
    <xf numFmtId="4" fontId="1" fillId="2" borderId="2" xfId="0" applyNumberFormat="1" applyFont="1" applyFill="1" applyBorder="1" applyAlignment="1">
      <alignment vertical="top" wrapText="1"/>
    </xf>
    <xf numFmtId="1" fontId="1" fillId="2" borderId="2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center" wrapText="1"/>
    </xf>
    <xf numFmtId="4" fontId="5" fillId="2" borderId="2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2" fontId="2" fillId="2" borderId="2" xfId="0" applyNumberFormat="1" applyFont="1" applyFill="1" applyBorder="1" applyAlignment="1">
      <alignment vertical="center" wrapText="1"/>
    </xf>
    <xf numFmtId="165" fontId="2" fillId="2" borderId="2" xfId="0" applyNumberFormat="1" applyFont="1" applyFill="1" applyBorder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vertical="center" wrapText="1"/>
    </xf>
    <xf numFmtId="2" fontId="2" fillId="2" borderId="0" xfId="0" applyNumberFormat="1" applyFont="1" applyFill="1" applyAlignment="1">
      <alignment vertical="center" wrapText="1"/>
    </xf>
    <xf numFmtId="165" fontId="2" fillId="2" borderId="0" xfId="0" applyNumberFormat="1" applyFont="1" applyFill="1" applyAlignment="1">
      <alignment vertical="top" wrapText="1"/>
    </xf>
    <xf numFmtId="1" fontId="2" fillId="2" borderId="0" xfId="0" applyNumberFormat="1" applyFont="1" applyFill="1" applyAlignment="1">
      <alignment horizontal="center" vertical="top" wrapText="1"/>
    </xf>
    <xf numFmtId="4" fontId="0" fillId="2" borderId="0" xfId="0" applyNumberFormat="1" applyFill="1"/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2" fillId="2" borderId="1" xfId="0" applyFont="1" applyFill="1" applyBorder="1" applyAlignment="1">
      <alignment horizontal="left" wrapText="1"/>
    </xf>
  </cellXfs>
  <cellStyles count="2">
    <cellStyle name="Обычный" xfId="0" builtinId="0"/>
    <cellStyle name="Обычный_Тарифная смета 2010-2012 г.г. для директора  пояснит зап" xfId="1" xr:uid="{4C1080B3-96A3-42B5-9408-A2D958F72A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Tarif_MRET\&#1056;&#1072;&#1073;&#1086;&#1095;&#1080;&#1077;%20&#1076;&#1086;&#1082;&#1091;&#1084;&#1077;&#1085;&#1090;&#1099;\&#1043;&#1086;&#1076;&#1086;&#1074;&#1086;&#1081;%20&#1086;&#1090;&#1095;&#1077;&#1090;%202024\&#1050;&#1086;&#1087;&#1080;&#1103;%20&#1080;&#1089;&#1087;&#1086;&#1083;&#1085;&#1077;&#1085;&#1080;&#1077;%20&#1058;&#1057;%20&#1079;&#1072;%202024%20&#1075;&#1086;&#1076;.xls" TargetMode="External"/><Relationship Id="rId1" Type="http://schemas.openxmlformats.org/officeDocument/2006/relationships/externalLinkPath" Target="file:///W:\Tarif_MRET\&#1056;&#1072;&#1073;&#1086;&#1095;&#1080;&#1077;%20&#1076;&#1086;&#1082;&#1091;&#1084;&#1077;&#1085;&#1090;&#1099;\&#1043;&#1086;&#1076;&#1086;&#1074;&#1086;&#1081;%20&#1086;&#1090;&#1095;&#1077;&#1090;%202024\&#1050;&#1086;&#1087;&#1080;&#1103;%20&#1080;&#1089;&#1087;&#1086;&#1083;&#1085;&#1077;&#1085;&#1080;&#1077;%20&#1058;&#1057;%20&#1079;&#1072;%202024%20&#1075;&#1086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рил 1"/>
      <sheetName val="Лист4"/>
      <sheetName val="Лист1"/>
      <sheetName val="Прочие произв"/>
      <sheetName val="Прочие адм"/>
      <sheetName val="исполнение бюджета "/>
      <sheetName val="Прил 45"/>
      <sheetName val="Прил 45 2024 года"/>
      <sheetName val="Затраты факт иная"/>
      <sheetName val="ТС из 1-С"/>
      <sheetName val="ОПиУ 2024"/>
      <sheetName val="СМ"/>
      <sheetName val="хоз нужды"/>
      <sheetName val="Охрана труда 1"/>
      <sheetName val="Лист11"/>
      <sheetName val="объемы коррек"/>
      <sheetName val="Кап ремонт"/>
      <sheetName val="Материалы"/>
      <sheetName val="СФР ИП"/>
      <sheetName val="Охрана труда"/>
      <sheetName val="ОПиУ"/>
      <sheetName val="Иная"/>
      <sheetName val="Лист6"/>
      <sheetName val="услуги экспертизы"/>
      <sheetName val="ГСМ и комендир"/>
      <sheetName val="Лист3"/>
      <sheetName val="СФР КР"/>
      <sheetName val="налоги"/>
      <sheetName val="банк"/>
      <sheetName val="Лист2"/>
      <sheetName val="корр ТП"/>
      <sheetName val="Объемы"/>
      <sheetName val="Расчет ФОТ 2024"/>
      <sheetName val="РФЦ"/>
      <sheetName val="ФОТ "/>
      <sheetName val="статистика"/>
    </sheetNames>
    <sheetDataSet>
      <sheetData sheetId="0"/>
      <sheetData sheetId="1"/>
      <sheetData sheetId="2"/>
      <sheetData sheetId="3">
        <row r="6">
          <cell r="C6">
            <v>154379.67284512002</v>
          </cell>
          <cell r="D6">
            <v>213626.133</v>
          </cell>
        </row>
      </sheetData>
      <sheetData sheetId="4">
        <row r="6">
          <cell r="C6">
            <v>24480.257231999996</v>
          </cell>
          <cell r="D6">
            <v>57186.993000000002</v>
          </cell>
        </row>
      </sheetData>
      <sheetData sheetId="5">
        <row r="9">
          <cell r="E9">
            <v>6553394.9199999999</v>
          </cell>
          <cell r="AU9">
            <v>6600196.3943699989</v>
          </cell>
        </row>
        <row r="10">
          <cell r="E10">
            <v>1387380.63</v>
          </cell>
          <cell r="AU10">
            <v>1397082.537</v>
          </cell>
        </row>
        <row r="18">
          <cell r="AU18">
            <v>65292.27</v>
          </cell>
        </row>
        <row r="19">
          <cell r="AU19">
            <v>81836.650999999998</v>
          </cell>
        </row>
        <row r="20">
          <cell r="AU20">
            <v>1346665.2109999999</v>
          </cell>
        </row>
        <row r="26">
          <cell r="AU26">
            <v>18256.757000000001</v>
          </cell>
        </row>
        <row r="27">
          <cell r="E27">
            <v>1497519.345</v>
          </cell>
        </row>
        <row r="31">
          <cell r="E31">
            <v>190620.554</v>
          </cell>
          <cell r="AU31">
            <v>213624.41699999999</v>
          </cell>
        </row>
        <row r="86">
          <cell r="E86">
            <v>249940.85</v>
          </cell>
          <cell r="AU86">
            <v>259825.61199999999</v>
          </cell>
        </row>
        <row r="87">
          <cell r="E87">
            <v>21369.94</v>
          </cell>
          <cell r="AU87">
            <v>22318.295999999998</v>
          </cell>
        </row>
        <row r="88">
          <cell r="E88">
            <v>6021.2536174349625</v>
          </cell>
          <cell r="AU88">
            <v>6168.61</v>
          </cell>
        </row>
        <row r="89">
          <cell r="E89">
            <v>2262.7692895776595</v>
          </cell>
          <cell r="AU89">
            <v>2345.85</v>
          </cell>
        </row>
        <row r="90">
          <cell r="E90">
            <v>63149.237839999994</v>
          </cell>
          <cell r="AU90">
            <v>81935.497999999992</v>
          </cell>
        </row>
      </sheetData>
      <sheetData sheetId="6"/>
      <sheetData sheetId="7">
        <row r="44">
          <cell r="G44">
            <v>2450623.6540000001</v>
          </cell>
        </row>
        <row r="52">
          <cell r="G52">
            <v>1976225.432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9E66C-F89D-4EED-B772-401BBB222D04}">
  <dimension ref="A1:IV55"/>
  <sheetViews>
    <sheetView tabSelected="1" topLeftCell="A7" workbookViewId="0">
      <selection activeCell="A45" sqref="A45:XFD59"/>
    </sheetView>
  </sheetViews>
  <sheetFormatPr defaultColWidth="15.7109375" defaultRowHeight="15" x14ac:dyDescent="0.25"/>
  <cols>
    <col min="1" max="1" width="5.7109375" style="1" customWidth="1"/>
    <col min="2" max="2" width="50.42578125" style="1" customWidth="1"/>
    <col min="3" max="3" width="15.7109375" style="1"/>
    <col min="4" max="4" width="18" style="1" customWidth="1"/>
    <col min="5" max="5" width="19" style="1" customWidth="1"/>
    <col min="6" max="6" width="17.5703125" style="1" hidden="1" customWidth="1"/>
    <col min="7" max="7" width="10" style="1" customWidth="1"/>
    <col min="8" max="8" width="42.85546875" style="1" customWidth="1"/>
    <col min="9" max="9" width="12.42578125" style="1" customWidth="1"/>
    <col min="10" max="253" width="8.85546875" style="1" customWidth="1"/>
    <col min="254" max="254" width="5.7109375" style="1" customWidth="1"/>
    <col min="255" max="255" width="57.7109375" style="1" customWidth="1"/>
    <col min="256" max="256" width="15.7109375" style="1"/>
    <col min="257" max="257" width="5.7109375" style="1" customWidth="1"/>
    <col min="258" max="258" width="50.42578125" style="1" customWidth="1"/>
    <col min="259" max="259" width="15.7109375" style="1"/>
    <col min="260" max="260" width="18" style="1" customWidth="1"/>
    <col min="261" max="261" width="19" style="1" customWidth="1"/>
    <col min="262" max="262" width="0" style="1" hidden="1" customWidth="1"/>
    <col min="263" max="263" width="10" style="1" customWidth="1"/>
    <col min="264" max="264" width="42.85546875" style="1" customWidth="1"/>
    <col min="265" max="265" width="12.42578125" style="1" customWidth="1"/>
    <col min="266" max="509" width="8.85546875" style="1" customWidth="1"/>
    <col min="510" max="510" width="5.7109375" style="1" customWidth="1"/>
    <col min="511" max="511" width="57.7109375" style="1" customWidth="1"/>
    <col min="512" max="512" width="15.7109375" style="1"/>
    <col min="513" max="513" width="5.7109375" style="1" customWidth="1"/>
    <col min="514" max="514" width="50.42578125" style="1" customWidth="1"/>
    <col min="515" max="515" width="15.7109375" style="1"/>
    <col min="516" max="516" width="18" style="1" customWidth="1"/>
    <col min="517" max="517" width="19" style="1" customWidth="1"/>
    <col min="518" max="518" width="0" style="1" hidden="1" customWidth="1"/>
    <col min="519" max="519" width="10" style="1" customWidth="1"/>
    <col min="520" max="520" width="42.85546875" style="1" customWidth="1"/>
    <col min="521" max="521" width="12.42578125" style="1" customWidth="1"/>
    <col min="522" max="765" width="8.85546875" style="1" customWidth="1"/>
    <col min="766" max="766" width="5.7109375" style="1" customWidth="1"/>
    <col min="767" max="767" width="57.7109375" style="1" customWidth="1"/>
    <col min="768" max="768" width="15.7109375" style="1"/>
    <col min="769" max="769" width="5.7109375" style="1" customWidth="1"/>
    <col min="770" max="770" width="50.42578125" style="1" customWidth="1"/>
    <col min="771" max="771" width="15.7109375" style="1"/>
    <col min="772" max="772" width="18" style="1" customWidth="1"/>
    <col min="773" max="773" width="19" style="1" customWidth="1"/>
    <col min="774" max="774" width="0" style="1" hidden="1" customWidth="1"/>
    <col min="775" max="775" width="10" style="1" customWidth="1"/>
    <col min="776" max="776" width="42.85546875" style="1" customWidth="1"/>
    <col min="777" max="777" width="12.42578125" style="1" customWidth="1"/>
    <col min="778" max="1021" width="8.85546875" style="1" customWidth="1"/>
    <col min="1022" max="1022" width="5.7109375" style="1" customWidth="1"/>
    <col min="1023" max="1023" width="57.7109375" style="1" customWidth="1"/>
    <col min="1024" max="1024" width="15.7109375" style="1"/>
    <col min="1025" max="1025" width="5.7109375" style="1" customWidth="1"/>
    <col min="1026" max="1026" width="50.42578125" style="1" customWidth="1"/>
    <col min="1027" max="1027" width="15.7109375" style="1"/>
    <col min="1028" max="1028" width="18" style="1" customWidth="1"/>
    <col min="1029" max="1029" width="19" style="1" customWidth="1"/>
    <col min="1030" max="1030" width="0" style="1" hidden="1" customWidth="1"/>
    <col min="1031" max="1031" width="10" style="1" customWidth="1"/>
    <col min="1032" max="1032" width="42.85546875" style="1" customWidth="1"/>
    <col min="1033" max="1033" width="12.42578125" style="1" customWidth="1"/>
    <col min="1034" max="1277" width="8.85546875" style="1" customWidth="1"/>
    <col min="1278" max="1278" width="5.7109375" style="1" customWidth="1"/>
    <col min="1279" max="1279" width="57.7109375" style="1" customWidth="1"/>
    <col min="1280" max="1280" width="15.7109375" style="1"/>
    <col min="1281" max="1281" width="5.7109375" style="1" customWidth="1"/>
    <col min="1282" max="1282" width="50.42578125" style="1" customWidth="1"/>
    <col min="1283" max="1283" width="15.7109375" style="1"/>
    <col min="1284" max="1284" width="18" style="1" customWidth="1"/>
    <col min="1285" max="1285" width="19" style="1" customWidth="1"/>
    <col min="1286" max="1286" width="0" style="1" hidden="1" customWidth="1"/>
    <col min="1287" max="1287" width="10" style="1" customWidth="1"/>
    <col min="1288" max="1288" width="42.85546875" style="1" customWidth="1"/>
    <col min="1289" max="1289" width="12.42578125" style="1" customWidth="1"/>
    <col min="1290" max="1533" width="8.85546875" style="1" customWidth="1"/>
    <col min="1534" max="1534" width="5.7109375" style="1" customWidth="1"/>
    <col min="1535" max="1535" width="57.7109375" style="1" customWidth="1"/>
    <col min="1536" max="1536" width="15.7109375" style="1"/>
    <col min="1537" max="1537" width="5.7109375" style="1" customWidth="1"/>
    <col min="1538" max="1538" width="50.42578125" style="1" customWidth="1"/>
    <col min="1539" max="1539" width="15.7109375" style="1"/>
    <col min="1540" max="1540" width="18" style="1" customWidth="1"/>
    <col min="1541" max="1541" width="19" style="1" customWidth="1"/>
    <col min="1542" max="1542" width="0" style="1" hidden="1" customWidth="1"/>
    <col min="1543" max="1543" width="10" style="1" customWidth="1"/>
    <col min="1544" max="1544" width="42.85546875" style="1" customWidth="1"/>
    <col min="1545" max="1545" width="12.42578125" style="1" customWidth="1"/>
    <col min="1546" max="1789" width="8.85546875" style="1" customWidth="1"/>
    <col min="1790" max="1790" width="5.7109375" style="1" customWidth="1"/>
    <col min="1791" max="1791" width="57.7109375" style="1" customWidth="1"/>
    <col min="1792" max="1792" width="15.7109375" style="1"/>
    <col min="1793" max="1793" width="5.7109375" style="1" customWidth="1"/>
    <col min="1794" max="1794" width="50.42578125" style="1" customWidth="1"/>
    <col min="1795" max="1795" width="15.7109375" style="1"/>
    <col min="1796" max="1796" width="18" style="1" customWidth="1"/>
    <col min="1797" max="1797" width="19" style="1" customWidth="1"/>
    <col min="1798" max="1798" width="0" style="1" hidden="1" customWidth="1"/>
    <col min="1799" max="1799" width="10" style="1" customWidth="1"/>
    <col min="1800" max="1800" width="42.85546875" style="1" customWidth="1"/>
    <col min="1801" max="1801" width="12.42578125" style="1" customWidth="1"/>
    <col min="1802" max="2045" width="8.85546875" style="1" customWidth="1"/>
    <col min="2046" max="2046" width="5.7109375" style="1" customWidth="1"/>
    <col min="2047" max="2047" width="57.7109375" style="1" customWidth="1"/>
    <col min="2048" max="2048" width="15.7109375" style="1"/>
    <col min="2049" max="2049" width="5.7109375" style="1" customWidth="1"/>
    <col min="2050" max="2050" width="50.42578125" style="1" customWidth="1"/>
    <col min="2051" max="2051" width="15.7109375" style="1"/>
    <col min="2052" max="2052" width="18" style="1" customWidth="1"/>
    <col min="2053" max="2053" width="19" style="1" customWidth="1"/>
    <col min="2054" max="2054" width="0" style="1" hidden="1" customWidth="1"/>
    <col min="2055" max="2055" width="10" style="1" customWidth="1"/>
    <col min="2056" max="2056" width="42.85546875" style="1" customWidth="1"/>
    <col min="2057" max="2057" width="12.42578125" style="1" customWidth="1"/>
    <col min="2058" max="2301" width="8.85546875" style="1" customWidth="1"/>
    <col min="2302" max="2302" width="5.7109375" style="1" customWidth="1"/>
    <col min="2303" max="2303" width="57.7109375" style="1" customWidth="1"/>
    <col min="2304" max="2304" width="15.7109375" style="1"/>
    <col min="2305" max="2305" width="5.7109375" style="1" customWidth="1"/>
    <col min="2306" max="2306" width="50.42578125" style="1" customWidth="1"/>
    <col min="2307" max="2307" width="15.7109375" style="1"/>
    <col min="2308" max="2308" width="18" style="1" customWidth="1"/>
    <col min="2309" max="2309" width="19" style="1" customWidth="1"/>
    <col min="2310" max="2310" width="0" style="1" hidden="1" customWidth="1"/>
    <col min="2311" max="2311" width="10" style="1" customWidth="1"/>
    <col min="2312" max="2312" width="42.85546875" style="1" customWidth="1"/>
    <col min="2313" max="2313" width="12.42578125" style="1" customWidth="1"/>
    <col min="2314" max="2557" width="8.85546875" style="1" customWidth="1"/>
    <col min="2558" max="2558" width="5.7109375" style="1" customWidth="1"/>
    <col min="2559" max="2559" width="57.7109375" style="1" customWidth="1"/>
    <col min="2560" max="2560" width="15.7109375" style="1"/>
    <col min="2561" max="2561" width="5.7109375" style="1" customWidth="1"/>
    <col min="2562" max="2562" width="50.42578125" style="1" customWidth="1"/>
    <col min="2563" max="2563" width="15.7109375" style="1"/>
    <col min="2564" max="2564" width="18" style="1" customWidth="1"/>
    <col min="2565" max="2565" width="19" style="1" customWidth="1"/>
    <col min="2566" max="2566" width="0" style="1" hidden="1" customWidth="1"/>
    <col min="2567" max="2567" width="10" style="1" customWidth="1"/>
    <col min="2568" max="2568" width="42.85546875" style="1" customWidth="1"/>
    <col min="2569" max="2569" width="12.42578125" style="1" customWidth="1"/>
    <col min="2570" max="2813" width="8.85546875" style="1" customWidth="1"/>
    <col min="2814" max="2814" width="5.7109375" style="1" customWidth="1"/>
    <col min="2815" max="2815" width="57.7109375" style="1" customWidth="1"/>
    <col min="2816" max="2816" width="15.7109375" style="1"/>
    <col min="2817" max="2817" width="5.7109375" style="1" customWidth="1"/>
    <col min="2818" max="2818" width="50.42578125" style="1" customWidth="1"/>
    <col min="2819" max="2819" width="15.7109375" style="1"/>
    <col min="2820" max="2820" width="18" style="1" customWidth="1"/>
    <col min="2821" max="2821" width="19" style="1" customWidth="1"/>
    <col min="2822" max="2822" width="0" style="1" hidden="1" customWidth="1"/>
    <col min="2823" max="2823" width="10" style="1" customWidth="1"/>
    <col min="2824" max="2824" width="42.85546875" style="1" customWidth="1"/>
    <col min="2825" max="2825" width="12.42578125" style="1" customWidth="1"/>
    <col min="2826" max="3069" width="8.85546875" style="1" customWidth="1"/>
    <col min="3070" max="3070" width="5.7109375" style="1" customWidth="1"/>
    <col min="3071" max="3071" width="57.7109375" style="1" customWidth="1"/>
    <col min="3072" max="3072" width="15.7109375" style="1"/>
    <col min="3073" max="3073" width="5.7109375" style="1" customWidth="1"/>
    <col min="3074" max="3074" width="50.42578125" style="1" customWidth="1"/>
    <col min="3075" max="3075" width="15.7109375" style="1"/>
    <col min="3076" max="3076" width="18" style="1" customWidth="1"/>
    <col min="3077" max="3077" width="19" style="1" customWidth="1"/>
    <col min="3078" max="3078" width="0" style="1" hidden="1" customWidth="1"/>
    <col min="3079" max="3079" width="10" style="1" customWidth="1"/>
    <col min="3080" max="3080" width="42.85546875" style="1" customWidth="1"/>
    <col min="3081" max="3081" width="12.42578125" style="1" customWidth="1"/>
    <col min="3082" max="3325" width="8.85546875" style="1" customWidth="1"/>
    <col min="3326" max="3326" width="5.7109375" style="1" customWidth="1"/>
    <col min="3327" max="3327" width="57.7109375" style="1" customWidth="1"/>
    <col min="3328" max="3328" width="15.7109375" style="1"/>
    <col min="3329" max="3329" width="5.7109375" style="1" customWidth="1"/>
    <col min="3330" max="3330" width="50.42578125" style="1" customWidth="1"/>
    <col min="3331" max="3331" width="15.7109375" style="1"/>
    <col min="3332" max="3332" width="18" style="1" customWidth="1"/>
    <col min="3333" max="3333" width="19" style="1" customWidth="1"/>
    <col min="3334" max="3334" width="0" style="1" hidden="1" customWidth="1"/>
    <col min="3335" max="3335" width="10" style="1" customWidth="1"/>
    <col min="3336" max="3336" width="42.85546875" style="1" customWidth="1"/>
    <col min="3337" max="3337" width="12.42578125" style="1" customWidth="1"/>
    <col min="3338" max="3581" width="8.85546875" style="1" customWidth="1"/>
    <col min="3582" max="3582" width="5.7109375" style="1" customWidth="1"/>
    <col min="3583" max="3583" width="57.7109375" style="1" customWidth="1"/>
    <col min="3584" max="3584" width="15.7109375" style="1"/>
    <col min="3585" max="3585" width="5.7109375" style="1" customWidth="1"/>
    <col min="3586" max="3586" width="50.42578125" style="1" customWidth="1"/>
    <col min="3587" max="3587" width="15.7109375" style="1"/>
    <col min="3588" max="3588" width="18" style="1" customWidth="1"/>
    <col min="3589" max="3589" width="19" style="1" customWidth="1"/>
    <col min="3590" max="3590" width="0" style="1" hidden="1" customWidth="1"/>
    <col min="3591" max="3591" width="10" style="1" customWidth="1"/>
    <col min="3592" max="3592" width="42.85546875" style="1" customWidth="1"/>
    <col min="3593" max="3593" width="12.42578125" style="1" customWidth="1"/>
    <col min="3594" max="3837" width="8.85546875" style="1" customWidth="1"/>
    <col min="3838" max="3838" width="5.7109375" style="1" customWidth="1"/>
    <col min="3839" max="3839" width="57.7109375" style="1" customWidth="1"/>
    <col min="3840" max="3840" width="15.7109375" style="1"/>
    <col min="3841" max="3841" width="5.7109375" style="1" customWidth="1"/>
    <col min="3842" max="3842" width="50.42578125" style="1" customWidth="1"/>
    <col min="3843" max="3843" width="15.7109375" style="1"/>
    <col min="3844" max="3844" width="18" style="1" customWidth="1"/>
    <col min="3845" max="3845" width="19" style="1" customWidth="1"/>
    <col min="3846" max="3846" width="0" style="1" hidden="1" customWidth="1"/>
    <col min="3847" max="3847" width="10" style="1" customWidth="1"/>
    <col min="3848" max="3848" width="42.85546875" style="1" customWidth="1"/>
    <col min="3849" max="3849" width="12.42578125" style="1" customWidth="1"/>
    <col min="3850" max="4093" width="8.85546875" style="1" customWidth="1"/>
    <col min="4094" max="4094" width="5.7109375" style="1" customWidth="1"/>
    <col min="4095" max="4095" width="57.7109375" style="1" customWidth="1"/>
    <col min="4096" max="4096" width="15.7109375" style="1"/>
    <col min="4097" max="4097" width="5.7109375" style="1" customWidth="1"/>
    <col min="4098" max="4098" width="50.42578125" style="1" customWidth="1"/>
    <col min="4099" max="4099" width="15.7109375" style="1"/>
    <col min="4100" max="4100" width="18" style="1" customWidth="1"/>
    <col min="4101" max="4101" width="19" style="1" customWidth="1"/>
    <col min="4102" max="4102" width="0" style="1" hidden="1" customWidth="1"/>
    <col min="4103" max="4103" width="10" style="1" customWidth="1"/>
    <col min="4104" max="4104" width="42.85546875" style="1" customWidth="1"/>
    <col min="4105" max="4105" width="12.42578125" style="1" customWidth="1"/>
    <col min="4106" max="4349" width="8.85546875" style="1" customWidth="1"/>
    <col min="4350" max="4350" width="5.7109375" style="1" customWidth="1"/>
    <col min="4351" max="4351" width="57.7109375" style="1" customWidth="1"/>
    <col min="4352" max="4352" width="15.7109375" style="1"/>
    <col min="4353" max="4353" width="5.7109375" style="1" customWidth="1"/>
    <col min="4354" max="4354" width="50.42578125" style="1" customWidth="1"/>
    <col min="4355" max="4355" width="15.7109375" style="1"/>
    <col min="4356" max="4356" width="18" style="1" customWidth="1"/>
    <col min="4357" max="4357" width="19" style="1" customWidth="1"/>
    <col min="4358" max="4358" width="0" style="1" hidden="1" customWidth="1"/>
    <col min="4359" max="4359" width="10" style="1" customWidth="1"/>
    <col min="4360" max="4360" width="42.85546875" style="1" customWidth="1"/>
    <col min="4361" max="4361" width="12.42578125" style="1" customWidth="1"/>
    <col min="4362" max="4605" width="8.85546875" style="1" customWidth="1"/>
    <col min="4606" max="4606" width="5.7109375" style="1" customWidth="1"/>
    <col min="4607" max="4607" width="57.7109375" style="1" customWidth="1"/>
    <col min="4608" max="4608" width="15.7109375" style="1"/>
    <col min="4609" max="4609" width="5.7109375" style="1" customWidth="1"/>
    <col min="4610" max="4610" width="50.42578125" style="1" customWidth="1"/>
    <col min="4611" max="4611" width="15.7109375" style="1"/>
    <col min="4612" max="4612" width="18" style="1" customWidth="1"/>
    <col min="4613" max="4613" width="19" style="1" customWidth="1"/>
    <col min="4614" max="4614" width="0" style="1" hidden="1" customWidth="1"/>
    <col min="4615" max="4615" width="10" style="1" customWidth="1"/>
    <col min="4616" max="4616" width="42.85546875" style="1" customWidth="1"/>
    <col min="4617" max="4617" width="12.42578125" style="1" customWidth="1"/>
    <col min="4618" max="4861" width="8.85546875" style="1" customWidth="1"/>
    <col min="4862" max="4862" width="5.7109375" style="1" customWidth="1"/>
    <col min="4863" max="4863" width="57.7109375" style="1" customWidth="1"/>
    <col min="4864" max="4864" width="15.7109375" style="1"/>
    <col min="4865" max="4865" width="5.7109375" style="1" customWidth="1"/>
    <col min="4866" max="4866" width="50.42578125" style="1" customWidth="1"/>
    <col min="4867" max="4867" width="15.7109375" style="1"/>
    <col min="4868" max="4868" width="18" style="1" customWidth="1"/>
    <col min="4869" max="4869" width="19" style="1" customWidth="1"/>
    <col min="4870" max="4870" width="0" style="1" hidden="1" customWidth="1"/>
    <col min="4871" max="4871" width="10" style="1" customWidth="1"/>
    <col min="4872" max="4872" width="42.85546875" style="1" customWidth="1"/>
    <col min="4873" max="4873" width="12.42578125" style="1" customWidth="1"/>
    <col min="4874" max="5117" width="8.85546875" style="1" customWidth="1"/>
    <col min="5118" max="5118" width="5.7109375" style="1" customWidth="1"/>
    <col min="5119" max="5119" width="57.7109375" style="1" customWidth="1"/>
    <col min="5120" max="5120" width="15.7109375" style="1"/>
    <col min="5121" max="5121" width="5.7109375" style="1" customWidth="1"/>
    <col min="5122" max="5122" width="50.42578125" style="1" customWidth="1"/>
    <col min="5123" max="5123" width="15.7109375" style="1"/>
    <col min="5124" max="5124" width="18" style="1" customWidth="1"/>
    <col min="5125" max="5125" width="19" style="1" customWidth="1"/>
    <col min="5126" max="5126" width="0" style="1" hidden="1" customWidth="1"/>
    <col min="5127" max="5127" width="10" style="1" customWidth="1"/>
    <col min="5128" max="5128" width="42.85546875" style="1" customWidth="1"/>
    <col min="5129" max="5129" width="12.42578125" style="1" customWidth="1"/>
    <col min="5130" max="5373" width="8.85546875" style="1" customWidth="1"/>
    <col min="5374" max="5374" width="5.7109375" style="1" customWidth="1"/>
    <col min="5375" max="5375" width="57.7109375" style="1" customWidth="1"/>
    <col min="5376" max="5376" width="15.7109375" style="1"/>
    <col min="5377" max="5377" width="5.7109375" style="1" customWidth="1"/>
    <col min="5378" max="5378" width="50.42578125" style="1" customWidth="1"/>
    <col min="5379" max="5379" width="15.7109375" style="1"/>
    <col min="5380" max="5380" width="18" style="1" customWidth="1"/>
    <col min="5381" max="5381" width="19" style="1" customWidth="1"/>
    <col min="5382" max="5382" width="0" style="1" hidden="1" customWidth="1"/>
    <col min="5383" max="5383" width="10" style="1" customWidth="1"/>
    <col min="5384" max="5384" width="42.85546875" style="1" customWidth="1"/>
    <col min="5385" max="5385" width="12.42578125" style="1" customWidth="1"/>
    <col min="5386" max="5629" width="8.85546875" style="1" customWidth="1"/>
    <col min="5630" max="5630" width="5.7109375" style="1" customWidth="1"/>
    <col min="5631" max="5631" width="57.7109375" style="1" customWidth="1"/>
    <col min="5632" max="5632" width="15.7109375" style="1"/>
    <col min="5633" max="5633" width="5.7109375" style="1" customWidth="1"/>
    <col min="5634" max="5634" width="50.42578125" style="1" customWidth="1"/>
    <col min="5635" max="5635" width="15.7109375" style="1"/>
    <col min="5636" max="5636" width="18" style="1" customWidth="1"/>
    <col min="5637" max="5637" width="19" style="1" customWidth="1"/>
    <col min="5638" max="5638" width="0" style="1" hidden="1" customWidth="1"/>
    <col min="5639" max="5639" width="10" style="1" customWidth="1"/>
    <col min="5640" max="5640" width="42.85546875" style="1" customWidth="1"/>
    <col min="5641" max="5641" width="12.42578125" style="1" customWidth="1"/>
    <col min="5642" max="5885" width="8.85546875" style="1" customWidth="1"/>
    <col min="5886" max="5886" width="5.7109375" style="1" customWidth="1"/>
    <col min="5887" max="5887" width="57.7109375" style="1" customWidth="1"/>
    <col min="5888" max="5888" width="15.7109375" style="1"/>
    <col min="5889" max="5889" width="5.7109375" style="1" customWidth="1"/>
    <col min="5890" max="5890" width="50.42578125" style="1" customWidth="1"/>
    <col min="5891" max="5891" width="15.7109375" style="1"/>
    <col min="5892" max="5892" width="18" style="1" customWidth="1"/>
    <col min="5893" max="5893" width="19" style="1" customWidth="1"/>
    <col min="5894" max="5894" width="0" style="1" hidden="1" customWidth="1"/>
    <col min="5895" max="5895" width="10" style="1" customWidth="1"/>
    <col min="5896" max="5896" width="42.85546875" style="1" customWidth="1"/>
    <col min="5897" max="5897" width="12.42578125" style="1" customWidth="1"/>
    <col min="5898" max="6141" width="8.85546875" style="1" customWidth="1"/>
    <col min="6142" max="6142" width="5.7109375" style="1" customWidth="1"/>
    <col min="6143" max="6143" width="57.7109375" style="1" customWidth="1"/>
    <col min="6144" max="6144" width="15.7109375" style="1"/>
    <col min="6145" max="6145" width="5.7109375" style="1" customWidth="1"/>
    <col min="6146" max="6146" width="50.42578125" style="1" customWidth="1"/>
    <col min="6147" max="6147" width="15.7109375" style="1"/>
    <col min="6148" max="6148" width="18" style="1" customWidth="1"/>
    <col min="6149" max="6149" width="19" style="1" customWidth="1"/>
    <col min="6150" max="6150" width="0" style="1" hidden="1" customWidth="1"/>
    <col min="6151" max="6151" width="10" style="1" customWidth="1"/>
    <col min="6152" max="6152" width="42.85546875" style="1" customWidth="1"/>
    <col min="6153" max="6153" width="12.42578125" style="1" customWidth="1"/>
    <col min="6154" max="6397" width="8.85546875" style="1" customWidth="1"/>
    <col min="6398" max="6398" width="5.7109375" style="1" customWidth="1"/>
    <col min="6399" max="6399" width="57.7109375" style="1" customWidth="1"/>
    <col min="6400" max="6400" width="15.7109375" style="1"/>
    <col min="6401" max="6401" width="5.7109375" style="1" customWidth="1"/>
    <col min="6402" max="6402" width="50.42578125" style="1" customWidth="1"/>
    <col min="6403" max="6403" width="15.7109375" style="1"/>
    <col min="6404" max="6404" width="18" style="1" customWidth="1"/>
    <col min="6405" max="6405" width="19" style="1" customWidth="1"/>
    <col min="6406" max="6406" width="0" style="1" hidden="1" customWidth="1"/>
    <col min="6407" max="6407" width="10" style="1" customWidth="1"/>
    <col min="6408" max="6408" width="42.85546875" style="1" customWidth="1"/>
    <col min="6409" max="6409" width="12.42578125" style="1" customWidth="1"/>
    <col min="6410" max="6653" width="8.85546875" style="1" customWidth="1"/>
    <col min="6654" max="6654" width="5.7109375" style="1" customWidth="1"/>
    <col min="6655" max="6655" width="57.7109375" style="1" customWidth="1"/>
    <col min="6656" max="6656" width="15.7109375" style="1"/>
    <col min="6657" max="6657" width="5.7109375" style="1" customWidth="1"/>
    <col min="6658" max="6658" width="50.42578125" style="1" customWidth="1"/>
    <col min="6659" max="6659" width="15.7109375" style="1"/>
    <col min="6660" max="6660" width="18" style="1" customWidth="1"/>
    <col min="6661" max="6661" width="19" style="1" customWidth="1"/>
    <col min="6662" max="6662" width="0" style="1" hidden="1" customWidth="1"/>
    <col min="6663" max="6663" width="10" style="1" customWidth="1"/>
    <col min="6664" max="6664" width="42.85546875" style="1" customWidth="1"/>
    <col min="6665" max="6665" width="12.42578125" style="1" customWidth="1"/>
    <col min="6666" max="6909" width="8.85546875" style="1" customWidth="1"/>
    <col min="6910" max="6910" width="5.7109375" style="1" customWidth="1"/>
    <col min="6911" max="6911" width="57.7109375" style="1" customWidth="1"/>
    <col min="6912" max="6912" width="15.7109375" style="1"/>
    <col min="6913" max="6913" width="5.7109375" style="1" customWidth="1"/>
    <col min="6914" max="6914" width="50.42578125" style="1" customWidth="1"/>
    <col min="6915" max="6915" width="15.7109375" style="1"/>
    <col min="6916" max="6916" width="18" style="1" customWidth="1"/>
    <col min="6917" max="6917" width="19" style="1" customWidth="1"/>
    <col min="6918" max="6918" width="0" style="1" hidden="1" customWidth="1"/>
    <col min="6919" max="6919" width="10" style="1" customWidth="1"/>
    <col min="6920" max="6920" width="42.85546875" style="1" customWidth="1"/>
    <col min="6921" max="6921" width="12.42578125" style="1" customWidth="1"/>
    <col min="6922" max="7165" width="8.85546875" style="1" customWidth="1"/>
    <col min="7166" max="7166" width="5.7109375" style="1" customWidth="1"/>
    <col min="7167" max="7167" width="57.7109375" style="1" customWidth="1"/>
    <col min="7168" max="7168" width="15.7109375" style="1"/>
    <col min="7169" max="7169" width="5.7109375" style="1" customWidth="1"/>
    <col min="7170" max="7170" width="50.42578125" style="1" customWidth="1"/>
    <col min="7171" max="7171" width="15.7109375" style="1"/>
    <col min="7172" max="7172" width="18" style="1" customWidth="1"/>
    <col min="7173" max="7173" width="19" style="1" customWidth="1"/>
    <col min="7174" max="7174" width="0" style="1" hidden="1" customWidth="1"/>
    <col min="7175" max="7175" width="10" style="1" customWidth="1"/>
    <col min="7176" max="7176" width="42.85546875" style="1" customWidth="1"/>
    <col min="7177" max="7177" width="12.42578125" style="1" customWidth="1"/>
    <col min="7178" max="7421" width="8.85546875" style="1" customWidth="1"/>
    <col min="7422" max="7422" width="5.7109375" style="1" customWidth="1"/>
    <col min="7423" max="7423" width="57.7109375" style="1" customWidth="1"/>
    <col min="7424" max="7424" width="15.7109375" style="1"/>
    <col min="7425" max="7425" width="5.7109375" style="1" customWidth="1"/>
    <col min="7426" max="7426" width="50.42578125" style="1" customWidth="1"/>
    <col min="7427" max="7427" width="15.7109375" style="1"/>
    <col min="7428" max="7428" width="18" style="1" customWidth="1"/>
    <col min="7429" max="7429" width="19" style="1" customWidth="1"/>
    <col min="7430" max="7430" width="0" style="1" hidden="1" customWidth="1"/>
    <col min="7431" max="7431" width="10" style="1" customWidth="1"/>
    <col min="7432" max="7432" width="42.85546875" style="1" customWidth="1"/>
    <col min="7433" max="7433" width="12.42578125" style="1" customWidth="1"/>
    <col min="7434" max="7677" width="8.85546875" style="1" customWidth="1"/>
    <col min="7678" max="7678" width="5.7109375" style="1" customWidth="1"/>
    <col min="7679" max="7679" width="57.7109375" style="1" customWidth="1"/>
    <col min="7680" max="7680" width="15.7109375" style="1"/>
    <col min="7681" max="7681" width="5.7109375" style="1" customWidth="1"/>
    <col min="7682" max="7682" width="50.42578125" style="1" customWidth="1"/>
    <col min="7683" max="7683" width="15.7109375" style="1"/>
    <col min="7684" max="7684" width="18" style="1" customWidth="1"/>
    <col min="7685" max="7685" width="19" style="1" customWidth="1"/>
    <col min="7686" max="7686" width="0" style="1" hidden="1" customWidth="1"/>
    <col min="7687" max="7687" width="10" style="1" customWidth="1"/>
    <col min="7688" max="7688" width="42.85546875" style="1" customWidth="1"/>
    <col min="7689" max="7689" width="12.42578125" style="1" customWidth="1"/>
    <col min="7690" max="7933" width="8.85546875" style="1" customWidth="1"/>
    <col min="7934" max="7934" width="5.7109375" style="1" customWidth="1"/>
    <col min="7935" max="7935" width="57.7109375" style="1" customWidth="1"/>
    <col min="7936" max="7936" width="15.7109375" style="1"/>
    <col min="7937" max="7937" width="5.7109375" style="1" customWidth="1"/>
    <col min="7938" max="7938" width="50.42578125" style="1" customWidth="1"/>
    <col min="7939" max="7939" width="15.7109375" style="1"/>
    <col min="7940" max="7940" width="18" style="1" customWidth="1"/>
    <col min="7941" max="7941" width="19" style="1" customWidth="1"/>
    <col min="7942" max="7942" width="0" style="1" hidden="1" customWidth="1"/>
    <col min="7943" max="7943" width="10" style="1" customWidth="1"/>
    <col min="7944" max="7944" width="42.85546875" style="1" customWidth="1"/>
    <col min="7945" max="7945" width="12.42578125" style="1" customWidth="1"/>
    <col min="7946" max="8189" width="8.85546875" style="1" customWidth="1"/>
    <col min="8190" max="8190" width="5.7109375" style="1" customWidth="1"/>
    <col min="8191" max="8191" width="57.7109375" style="1" customWidth="1"/>
    <col min="8192" max="8192" width="15.7109375" style="1"/>
    <col min="8193" max="8193" width="5.7109375" style="1" customWidth="1"/>
    <col min="8194" max="8194" width="50.42578125" style="1" customWidth="1"/>
    <col min="8195" max="8195" width="15.7109375" style="1"/>
    <col min="8196" max="8196" width="18" style="1" customWidth="1"/>
    <col min="8197" max="8197" width="19" style="1" customWidth="1"/>
    <col min="8198" max="8198" width="0" style="1" hidden="1" customWidth="1"/>
    <col min="8199" max="8199" width="10" style="1" customWidth="1"/>
    <col min="8200" max="8200" width="42.85546875" style="1" customWidth="1"/>
    <col min="8201" max="8201" width="12.42578125" style="1" customWidth="1"/>
    <col min="8202" max="8445" width="8.85546875" style="1" customWidth="1"/>
    <col min="8446" max="8446" width="5.7109375" style="1" customWidth="1"/>
    <col min="8447" max="8447" width="57.7109375" style="1" customWidth="1"/>
    <col min="8448" max="8448" width="15.7109375" style="1"/>
    <col min="8449" max="8449" width="5.7109375" style="1" customWidth="1"/>
    <col min="8450" max="8450" width="50.42578125" style="1" customWidth="1"/>
    <col min="8451" max="8451" width="15.7109375" style="1"/>
    <col min="8452" max="8452" width="18" style="1" customWidth="1"/>
    <col min="8453" max="8453" width="19" style="1" customWidth="1"/>
    <col min="8454" max="8454" width="0" style="1" hidden="1" customWidth="1"/>
    <col min="8455" max="8455" width="10" style="1" customWidth="1"/>
    <col min="8456" max="8456" width="42.85546875" style="1" customWidth="1"/>
    <col min="8457" max="8457" width="12.42578125" style="1" customWidth="1"/>
    <col min="8458" max="8701" width="8.85546875" style="1" customWidth="1"/>
    <col min="8702" max="8702" width="5.7109375" style="1" customWidth="1"/>
    <col min="8703" max="8703" width="57.7109375" style="1" customWidth="1"/>
    <col min="8704" max="8704" width="15.7109375" style="1"/>
    <col min="8705" max="8705" width="5.7109375" style="1" customWidth="1"/>
    <col min="8706" max="8706" width="50.42578125" style="1" customWidth="1"/>
    <col min="8707" max="8707" width="15.7109375" style="1"/>
    <col min="8708" max="8708" width="18" style="1" customWidth="1"/>
    <col min="8709" max="8709" width="19" style="1" customWidth="1"/>
    <col min="8710" max="8710" width="0" style="1" hidden="1" customWidth="1"/>
    <col min="8711" max="8711" width="10" style="1" customWidth="1"/>
    <col min="8712" max="8712" width="42.85546875" style="1" customWidth="1"/>
    <col min="8713" max="8713" width="12.42578125" style="1" customWidth="1"/>
    <col min="8714" max="8957" width="8.85546875" style="1" customWidth="1"/>
    <col min="8958" max="8958" width="5.7109375" style="1" customWidth="1"/>
    <col min="8959" max="8959" width="57.7109375" style="1" customWidth="1"/>
    <col min="8960" max="8960" width="15.7109375" style="1"/>
    <col min="8961" max="8961" width="5.7109375" style="1" customWidth="1"/>
    <col min="8962" max="8962" width="50.42578125" style="1" customWidth="1"/>
    <col min="8963" max="8963" width="15.7109375" style="1"/>
    <col min="8964" max="8964" width="18" style="1" customWidth="1"/>
    <col min="8965" max="8965" width="19" style="1" customWidth="1"/>
    <col min="8966" max="8966" width="0" style="1" hidden="1" customWidth="1"/>
    <col min="8967" max="8967" width="10" style="1" customWidth="1"/>
    <col min="8968" max="8968" width="42.85546875" style="1" customWidth="1"/>
    <col min="8969" max="8969" width="12.42578125" style="1" customWidth="1"/>
    <col min="8970" max="9213" width="8.85546875" style="1" customWidth="1"/>
    <col min="9214" max="9214" width="5.7109375" style="1" customWidth="1"/>
    <col min="9215" max="9215" width="57.7109375" style="1" customWidth="1"/>
    <col min="9216" max="9216" width="15.7109375" style="1"/>
    <col min="9217" max="9217" width="5.7109375" style="1" customWidth="1"/>
    <col min="9218" max="9218" width="50.42578125" style="1" customWidth="1"/>
    <col min="9219" max="9219" width="15.7109375" style="1"/>
    <col min="9220" max="9220" width="18" style="1" customWidth="1"/>
    <col min="9221" max="9221" width="19" style="1" customWidth="1"/>
    <col min="9222" max="9222" width="0" style="1" hidden="1" customWidth="1"/>
    <col min="9223" max="9223" width="10" style="1" customWidth="1"/>
    <col min="9224" max="9224" width="42.85546875" style="1" customWidth="1"/>
    <col min="9225" max="9225" width="12.42578125" style="1" customWidth="1"/>
    <col min="9226" max="9469" width="8.85546875" style="1" customWidth="1"/>
    <col min="9470" max="9470" width="5.7109375" style="1" customWidth="1"/>
    <col min="9471" max="9471" width="57.7109375" style="1" customWidth="1"/>
    <col min="9472" max="9472" width="15.7109375" style="1"/>
    <col min="9473" max="9473" width="5.7109375" style="1" customWidth="1"/>
    <col min="9474" max="9474" width="50.42578125" style="1" customWidth="1"/>
    <col min="9475" max="9475" width="15.7109375" style="1"/>
    <col min="9476" max="9476" width="18" style="1" customWidth="1"/>
    <col min="9477" max="9477" width="19" style="1" customWidth="1"/>
    <col min="9478" max="9478" width="0" style="1" hidden="1" customWidth="1"/>
    <col min="9479" max="9479" width="10" style="1" customWidth="1"/>
    <col min="9480" max="9480" width="42.85546875" style="1" customWidth="1"/>
    <col min="9481" max="9481" width="12.42578125" style="1" customWidth="1"/>
    <col min="9482" max="9725" width="8.85546875" style="1" customWidth="1"/>
    <col min="9726" max="9726" width="5.7109375" style="1" customWidth="1"/>
    <col min="9727" max="9727" width="57.7109375" style="1" customWidth="1"/>
    <col min="9728" max="9728" width="15.7109375" style="1"/>
    <col min="9729" max="9729" width="5.7109375" style="1" customWidth="1"/>
    <col min="9730" max="9730" width="50.42578125" style="1" customWidth="1"/>
    <col min="9731" max="9731" width="15.7109375" style="1"/>
    <col min="9732" max="9732" width="18" style="1" customWidth="1"/>
    <col min="9733" max="9733" width="19" style="1" customWidth="1"/>
    <col min="9734" max="9734" width="0" style="1" hidden="1" customWidth="1"/>
    <col min="9735" max="9735" width="10" style="1" customWidth="1"/>
    <col min="9736" max="9736" width="42.85546875" style="1" customWidth="1"/>
    <col min="9737" max="9737" width="12.42578125" style="1" customWidth="1"/>
    <col min="9738" max="9981" width="8.85546875" style="1" customWidth="1"/>
    <col min="9982" max="9982" width="5.7109375" style="1" customWidth="1"/>
    <col min="9983" max="9983" width="57.7109375" style="1" customWidth="1"/>
    <col min="9984" max="9984" width="15.7109375" style="1"/>
    <col min="9985" max="9985" width="5.7109375" style="1" customWidth="1"/>
    <col min="9986" max="9986" width="50.42578125" style="1" customWidth="1"/>
    <col min="9987" max="9987" width="15.7109375" style="1"/>
    <col min="9988" max="9988" width="18" style="1" customWidth="1"/>
    <col min="9989" max="9989" width="19" style="1" customWidth="1"/>
    <col min="9990" max="9990" width="0" style="1" hidden="1" customWidth="1"/>
    <col min="9991" max="9991" width="10" style="1" customWidth="1"/>
    <col min="9992" max="9992" width="42.85546875" style="1" customWidth="1"/>
    <col min="9993" max="9993" width="12.42578125" style="1" customWidth="1"/>
    <col min="9994" max="10237" width="8.85546875" style="1" customWidth="1"/>
    <col min="10238" max="10238" width="5.7109375" style="1" customWidth="1"/>
    <col min="10239" max="10239" width="57.7109375" style="1" customWidth="1"/>
    <col min="10240" max="10240" width="15.7109375" style="1"/>
    <col min="10241" max="10241" width="5.7109375" style="1" customWidth="1"/>
    <col min="10242" max="10242" width="50.42578125" style="1" customWidth="1"/>
    <col min="10243" max="10243" width="15.7109375" style="1"/>
    <col min="10244" max="10244" width="18" style="1" customWidth="1"/>
    <col min="10245" max="10245" width="19" style="1" customWidth="1"/>
    <col min="10246" max="10246" width="0" style="1" hidden="1" customWidth="1"/>
    <col min="10247" max="10247" width="10" style="1" customWidth="1"/>
    <col min="10248" max="10248" width="42.85546875" style="1" customWidth="1"/>
    <col min="10249" max="10249" width="12.42578125" style="1" customWidth="1"/>
    <col min="10250" max="10493" width="8.85546875" style="1" customWidth="1"/>
    <col min="10494" max="10494" width="5.7109375" style="1" customWidth="1"/>
    <col min="10495" max="10495" width="57.7109375" style="1" customWidth="1"/>
    <col min="10496" max="10496" width="15.7109375" style="1"/>
    <col min="10497" max="10497" width="5.7109375" style="1" customWidth="1"/>
    <col min="10498" max="10498" width="50.42578125" style="1" customWidth="1"/>
    <col min="10499" max="10499" width="15.7109375" style="1"/>
    <col min="10500" max="10500" width="18" style="1" customWidth="1"/>
    <col min="10501" max="10501" width="19" style="1" customWidth="1"/>
    <col min="10502" max="10502" width="0" style="1" hidden="1" customWidth="1"/>
    <col min="10503" max="10503" width="10" style="1" customWidth="1"/>
    <col min="10504" max="10504" width="42.85546875" style="1" customWidth="1"/>
    <col min="10505" max="10505" width="12.42578125" style="1" customWidth="1"/>
    <col min="10506" max="10749" width="8.85546875" style="1" customWidth="1"/>
    <col min="10750" max="10750" width="5.7109375" style="1" customWidth="1"/>
    <col min="10751" max="10751" width="57.7109375" style="1" customWidth="1"/>
    <col min="10752" max="10752" width="15.7109375" style="1"/>
    <col min="10753" max="10753" width="5.7109375" style="1" customWidth="1"/>
    <col min="10754" max="10754" width="50.42578125" style="1" customWidth="1"/>
    <col min="10755" max="10755" width="15.7109375" style="1"/>
    <col min="10756" max="10756" width="18" style="1" customWidth="1"/>
    <col min="10757" max="10757" width="19" style="1" customWidth="1"/>
    <col min="10758" max="10758" width="0" style="1" hidden="1" customWidth="1"/>
    <col min="10759" max="10759" width="10" style="1" customWidth="1"/>
    <col min="10760" max="10760" width="42.85546875" style="1" customWidth="1"/>
    <col min="10761" max="10761" width="12.42578125" style="1" customWidth="1"/>
    <col min="10762" max="11005" width="8.85546875" style="1" customWidth="1"/>
    <col min="11006" max="11006" width="5.7109375" style="1" customWidth="1"/>
    <col min="11007" max="11007" width="57.7109375" style="1" customWidth="1"/>
    <col min="11008" max="11008" width="15.7109375" style="1"/>
    <col min="11009" max="11009" width="5.7109375" style="1" customWidth="1"/>
    <col min="11010" max="11010" width="50.42578125" style="1" customWidth="1"/>
    <col min="11011" max="11011" width="15.7109375" style="1"/>
    <col min="11012" max="11012" width="18" style="1" customWidth="1"/>
    <col min="11013" max="11013" width="19" style="1" customWidth="1"/>
    <col min="11014" max="11014" width="0" style="1" hidden="1" customWidth="1"/>
    <col min="11015" max="11015" width="10" style="1" customWidth="1"/>
    <col min="11016" max="11016" width="42.85546875" style="1" customWidth="1"/>
    <col min="11017" max="11017" width="12.42578125" style="1" customWidth="1"/>
    <col min="11018" max="11261" width="8.85546875" style="1" customWidth="1"/>
    <col min="11262" max="11262" width="5.7109375" style="1" customWidth="1"/>
    <col min="11263" max="11263" width="57.7109375" style="1" customWidth="1"/>
    <col min="11264" max="11264" width="15.7109375" style="1"/>
    <col min="11265" max="11265" width="5.7109375" style="1" customWidth="1"/>
    <col min="11266" max="11266" width="50.42578125" style="1" customWidth="1"/>
    <col min="11267" max="11267" width="15.7109375" style="1"/>
    <col min="11268" max="11268" width="18" style="1" customWidth="1"/>
    <col min="11269" max="11269" width="19" style="1" customWidth="1"/>
    <col min="11270" max="11270" width="0" style="1" hidden="1" customWidth="1"/>
    <col min="11271" max="11271" width="10" style="1" customWidth="1"/>
    <col min="11272" max="11272" width="42.85546875" style="1" customWidth="1"/>
    <col min="11273" max="11273" width="12.42578125" style="1" customWidth="1"/>
    <col min="11274" max="11517" width="8.85546875" style="1" customWidth="1"/>
    <col min="11518" max="11518" width="5.7109375" style="1" customWidth="1"/>
    <col min="11519" max="11519" width="57.7109375" style="1" customWidth="1"/>
    <col min="11520" max="11520" width="15.7109375" style="1"/>
    <col min="11521" max="11521" width="5.7109375" style="1" customWidth="1"/>
    <col min="11522" max="11522" width="50.42578125" style="1" customWidth="1"/>
    <col min="11523" max="11523" width="15.7109375" style="1"/>
    <col min="11524" max="11524" width="18" style="1" customWidth="1"/>
    <col min="11525" max="11525" width="19" style="1" customWidth="1"/>
    <col min="11526" max="11526" width="0" style="1" hidden="1" customWidth="1"/>
    <col min="11527" max="11527" width="10" style="1" customWidth="1"/>
    <col min="11528" max="11528" width="42.85546875" style="1" customWidth="1"/>
    <col min="11529" max="11529" width="12.42578125" style="1" customWidth="1"/>
    <col min="11530" max="11773" width="8.85546875" style="1" customWidth="1"/>
    <col min="11774" max="11774" width="5.7109375" style="1" customWidth="1"/>
    <col min="11775" max="11775" width="57.7109375" style="1" customWidth="1"/>
    <col min="11776" max="11776" width="15.7109375" style="1"/>
    <col min="11777" max="11777" width="5.7109375" style="1" customWidth="1"/>
    <col min="11778" max="11778" width="50.42578125" style="1" customWidth="1"/>
    <col min="11779" max="11779" width="15.7109375" style="1"/>
    <col min="11780" max="11780" width="18" style="1" customWidth="1"/>
    <col min="11781" max="11781" width="19" style="1" customWidth="1"/>
    <col min="11782" max="11782" width="0" style="1" hidden="1" customWidth="1"/>
    <col min="11783" max="11783" width="10" style="1" customWidth="1"/>
    <col min="11784" max="11784" width="42.85546875" style="1" customWidth="1"/>
    <col min="11785" max="11785" width="12.42578125" style="1" customWidth="1"/>
    <col min="11786" max="12029" width="8.85546875" style="1" customWidth="1"/>
    <col min="12030" max="12030" width="5.7109375" style="1" customWidth="1"/>
    <col min="12031" max="12031" width="57.7109375" style="1" customWidth="1"/>
    <col min="12032" max="12032" width="15.7109375" style="1"/>
    <col min="12033" max="12033" width="5.7109375" style="1" customWidth="1"/>
    <col min="12034" max="12034" width="50.42578125" style="1" customWidth="1"/>
    <col min="12035" max="12035" width="15.7109375" style="1"/>
    <col min="12036" max="12036" width="18" style="1" customWidth="1"/>
    <col min="12037" max="12037" width="19" style="1" customWidth="1"/>
    <col min="12038" max="12038" width="0" style="1" hidden="1" customWidth="1"/>
    <col min="12039" max="12039" width="10" style="1" customWidth="1"/>
    <col min="12040" max="12040" width="42.85546875" style="1" customWidth="1"/>
    <col min="12041" max="12041" width="12.42578125" style="1" customWidth="1"/>
    <col min="12042" max="12285" width="8.85546875" style="1" customWidth="1"/>
    <col min="12286" max="12286" width="5.7109375" style="1" customWidth="1"/>
    <col min="12287" max="12287" width="57.7109375" style="1" customWidth="1"/>
    <col min="12288" max="12288" width="15.7109375" style="1"/>
    <col min="12289" max="12289" width="5.7109375" style="1" customWidth="1"/>
    <col min="12290" max="12290" width="50.42578125" style="1" customWidth="1"/>
    <col min="12291" max="12291" width="15.7109375" style="1"/>
    <col min="12292" max="12292" width="18" style="1" customWidth="1"/>
    <col min="12293" max="12293" width="19" style="1" customWidth="1"/>
    <col min="12294" max="12294" width="0" style="1" hidden="1" customWidth="1"/>
    <col min="12295" max="12295" width="10" style="1" customWidth="1"/>
    <col min="12296" max="12296" width="42.85546875" style="1" customWidth="1"/>
    <col min="12297" max="12297" width="12.42578125" style="1" customWidth="1"/>
    <col min="12298" max="12541" width="8.85546875" style="1" customWidth="1"/>
    <col min="12542" max="12542" width="5.7109375" style="1" customWidth="1"/>
    <col min="12543" max="12543" width="57.7109375" style="1" customWidth="1"/>
    <col min="12544" max="12544" width="15.7109375" style="1"/>
    <col min="12545" max="12545" width="5.7109375" style="1" customWidth="1"/>
    <col min="12546" max="12546" width="50.42578125" style="1" customWidth="1"/>
    <col min="12547" max="12547" width="15.7109375" style="1"/>
    <col min="12548" max="12548" width="18" style="1" customWidth="1"/>
    <col min="12549" max="12549" width="19" style="1" customWidth="1"/>
    <col min="12550" max="12550" width="0" style="1" hidden="1" customWidth="1"/>
    <col min="12551" max="12551" width="10" style="1" customWidth="1"/>
    <col min="12552" max="12552" width="42.85546875" style="1" customWidth="1"/>
    <col min="12553" max="12553" width="12.42578125" style="1" customWidth="1"/>
    <col min="12554" max="12797" width="8.85546875" style="1" customWidth="1"/>
    <col min="12798" max="12798" width="5.7109375" style="1" customWidth="1"/>
    <col min="12799" max="12799" width="57.7109375" style="1" customWidth="1"/>
    <col min="12800" max="12800" width="15.7109375" style="1"/>
    <col min="12801" max="12801" width="5.7109375" style="1" customWidth="1"/>
    <col min="12802" max="12802" width="50.42578125" style="1" customWidth="1"/>
    <col min="12803" max="12803" width="15.7109375" style="1"/>
    <col min="12804" max="12804" width="18" style="1" customWidth="1"/>
    <col min="12805" max="12805" width="19" style="1" customWidth="1"/>
    <col min="12806" max="12806" width="0" style="1" hidden="1" customWidth="1"/>
    <col min="12807" max="12807" width="10" style="1" customWidth="1"/>
    <col min="12808" max="12808" width="42.85546875" style="1" customWidth="1"/>
    <col min="12809" max="12809" width="12.42578125" style="1" customWidth="1"/>
    <col min="12810" max="13053" width="8.85546875" style="1" customWidth="1"/>
    <col min="13054" max="13054" width="5.7109375" style="1" customWidth="1"/>
    <col min="13055" max="13055" width="57.7109375" style="1" customWidth="1"/>
    <col min="13056" max="13056" width="15.7109375" style="1"/>
    <col min="13057" max="13057" width="5.7109375" style="1" customWidth="1"/>
    <col min="13058" max="13058" width="50.42578125" style="1" customWidth="1"/>
    <col min="13059" max="13059" width="15.7109375" style="1"/>
    <col min="13060" max="13060" width="18" style="1" customWidth="1"/>
    <col min="13061" max="13061" width="19" style="1" customWidth="1"/>
    <col min="13062" max="13062" width="0" style="1" hidden="1" customWidth="1"/>
    <col min="13063" max="13063" width="10" style="1" customWidth="1"/>
    <col min="13064" max="13064" width="42.85546875" style="1" customWidth="1"/>
    <col min="13065" max="13065" width="12.42578125" style="1" customWidth="1"/>
    <col min="13066" max="13309" width="8.85546875" style="1" customWidth="1"/>
    <col min="13310" max="13310" width="5.7109375" style="1" customWidth="1"/>
    <col min="13311" max="13311" width="57.7109375" style="1" customWidth="1"/>
    <col min="13312" max="13312" width="15.7109375" style="1"/>
    <col min="13313" max="13313" width="5.7109375" style="1" customWidth="1"/>
    <col min="13314" max="13314" width="50.42578125" style="1" customWidth="1"/>
    <col min="13315" max="13315" width="15.7109375" style="1"/>
    <col min="13316" max="13316" width="18" style="1" customWidth="1"/>
    <col min="13317" max="13317" width="19" style="1" customWidth="1"/>
    <col min="13318" max="13318" width="0" style="1" hidden="1" customWidth="1"/>
    <col min="13319" max="13319" width="10" style="1" customWidth="1"/>
    <col min="13320" max="13320" width="42.85546875" style="1" customWidth="1"/>
    <col min="13321" max="13321" width="12.42578125" style="1" customWidth="1"/>
    <col min="13322" max="13565" width="8.85546875" style="1" customWidth="1"/>
    <col min="13566" max="13566" width="5.7109375" style="1" customWidth="1"/>
    <col min="13567" max="13567" width="57.7109375" style="1" customWidth="1"/>
    <col min="13568" max="13568" width="15.7109375" style="1"/>
    <col min="13569" max="13569" width="5.7109375" style="1" customWidth="1"/>
    <col min="13570" max="13570" width="50.42578125" style="1" customWidth="1"/>
    <col min="13571" max="13571" width="15.7109375" style="1"/>
    <col min="13572" max="13572" width="18" style="1" customWidth="1"/>
    <col min="13573" max="13573" width="19" style="1" customWidth="1"/>
    <col min="13574" max="13574" width="0" style="1" hidden="1" customWidth="1"/>
    <col min="13575" max="13575" width="10" style="1" customWidth="1"/>
    <col min="13576" max="13576" width="42.85546875" style="1" customWidth="1"/>
    <col min="13577" max="13577" width="12.42578125" style="1" customWidth="1"/>
    <col min="13578" max="13821" width="8.85546875" style="1" customWidth="1"/>
    <col min="13822" max="13822" width="5.7109375" style="1" customWidth="1"/>
    <col min="13823" max="13823" width="57.7109375" style="1" customWidth="1"/>
    <col min="13824" max="13824" width="15.7109375" style="1"/>
    <col min="13825" max="13825" width="5.7109375" style="1" customWidth="1"/>
    <col min="13826" max="13826" width="50.42578125" style="1" customWidth="1"/>
    <col min="13827" max="13827" width="15.7109375" style="1"/>
    <col min="13828" max="13828" width="18" style="1" customWidth="1"/>
    <col min="13829" max="13829" width="19" style="1" customWidth="1"/>
    <col min="13830" max="13830" width="0" style="1" hidden="1" customWidth="1"/>
    <col min="13831" max="13831" width="10" style="1" customWidth="1"/>
    <col min="13832" max="13832" width="42.85546875" style="1" customWidth="1"/>
    <col min="13833" max="13833" width="12.42578125" style="1" customWidth="1"/>
    <col min="13834" max="14077" width="8.85546875" style="1" customWidth="1"/>
    <col min="14078" max="14078" width="5.7109375" style="1" customWidth="1"/>
    <col min="14079" max="14079" width="57.7109375" style="1" customWidth="1"/>
    <col min="14080" max="14080" width="15.7109375" style="1"/>
    <col min="14081" max="14081" width="5.7109375" style="1" customWidth="1"/>
    <col min="14082" max="14082" width="50.42578125" style="1" customWidth="1"/>
    <col min="14083" max="14083" width="15.7109375" style="1"/>
    <col min="14084" max="14084" width="18" style="1" customWidth="1"/>
    <col min="14085" max="14085" width="19" style="1" customWidth="1"/>
    <col min="14086" max="14086" width="0" style="1" hidden="1" customWidth="1"/>
    <col min="14087" max="14087" width="10" style="1" customWidth="1"/>
    <col min="14088" max="14088" width="42.85546875" style="1" customWidth="1"/>
    <col min="14089" max="14089" width="12.42578125" style="1" customWidth="1"/>
    <col min="14090" max="14333" width="8.85546875" style="1" customWidth="1"/>
    <col min="14334" max="14334" width="5.7109375" style="1" customWidth="1"/>
    <col min="14335" max="14335" width="57.7109375" style="1" customWidth="1"/>
    <col min="14336" max="14336" width="15.7109375" style="1"/>
    <col min="14337" max="14337" width="5.7109375" style="1" customWidth="1"/>
    <col min="14338" max="14338" width="50.42578125" style="1" customWidth="1"/>
    <col min="14339" max="14339" width="15.7109375" style="1"/>
    <col min="14340" max="14340" width="18" style="1" customWidth="1"/>
    <col min="14341" max="14341" width="19" style="1" customWidth="1"/>
    <col min="14342" max="14342" width="0" style="1" hidden="1" customWidth="1"/>
    <col min="14343" max="14343" width="10" style="1" customWidth="1"/>
    <col min="14344" max="14344" width="42.85546875" style="1" customWidth="1"/>
    <col min="14345" max="14345" width="12.42578125" style="1" customWidth="1"/>
    <col min="14346" max="14589" width="8.85546875" style="1" customWidth="1"/>
    <col min="14590" max="14590" width="5.7109375" style="1" customWidth="1"/>
    <col min="14591" max="14591" width="57.7109375" style="1" customWidth="1"/>
    <col min="14592" max="14592" width="15.7109375" style="1"/>
    <col min="14593" max="14593" width="5.7109375" style="1" customWidth="1"/>
    <col min="14594" max="14594" width="50.42578125" style="1" customWidth="1"/>
    <col min="14595" max="14595" width="15.7109375" style="1"/>
    <col min="14596" max="14596" width="18" style="1" customWidth="1"/>
    <col min="14597" max="14597" width="19" style="1" customWidth="1"/>
    <col min="14598" max="14598" width="0" style="1" hidden="1" customWidth="1"/>
    <col min="14599" max="14599" width="10" style="1" customWidth="1"/>
    <col min="14600" max="14600" width="42.85546875" style="1" customWidth="1"/>
    <col min="14601" max="14601" width="12.42578125" style="1" customWidth="1"/>
    <col min="14602" max="14845" width="8.85546875" style="1" customWidth="1"/>
    <col min="14846" max="14846" width="5.7109375" style="1" customWidth="1"/>
    <col min="14847" max="14847" width="57.7109375" style="1" customWidth="1"/>
    <col min="14848" max="14848" width="15.7109375" style="1"/>
    <col min="14849" max="14849" width="5.7109375" style="1" customWidth="1"/>
    <col min="14850" max="14850" width="50.42578125" style="1" customWidth="1"/>
    <col min="14851" max="14851" width="15.7109375" style="1"/>
    <col min="14852" max="14852" width="18" style="1" customWidth="1"/>
    <col min="14853" max="14853" width="19" style="1" customWidth="1"/>
    <col min="14854" max="14854" width="0" style="1" hidden="1" customWidth="1"/>
    <col min="14855" max="14855" width="10" style="1" customWidth="1"/>
    <col min="14856" max="14856" width="42.85546875" style="1" customWidth="1"/>
    <col min="14857" max="14857" width="12.42578125" style="1" customWidth="1"/>
    <col min="14858" max="15101" width="8.85546875" style="1" customWidth="1"/>
    <col min="15102" max="15102" width="5.7109375" style="1" customWidth="1"/>
    <col min="15103" max="15103" width="57.7109375" style="1" customWidth="1"/>
    <col min="15104" max="15104" width="15.7109375" style="1"/>
    <col min="15105" max="15105" width="5.7109375" style="1" customWidth="1"/>
    <col min="15106" max="15106" width="50.42578125" style="1" customWidth="1"/>
    <col min="15107" max="15107" width="15.7109375" style="1"/>
    <col min="15108" max="15108" width="18" style="1" customWidth="1"/>
    <col min="15109" max="15109" width="19" style="1" customWidth="1"/>
    <col min="15110" max="15110" width="0" style="1" hidden="1" customWidth="1"/>
    <col min="15111" max="15111" width="10" style="1" customWidth="1"/>
    <col min="15112" max="15112" width="42.85546875" style="1" customWidth="1"/>
    <col min="15113" max="15113" width="12.42578125" style="1" customWidth="1"/>
    <col min="15114" max="15357" width="8.85546875" style="1" customWidth="1"/>
    <col min="15358" max="15358" width="5.7109375" style="1" customWidth="1"/>
    <col min="15359" max="15359" width="57.7109375" style="1" customWidth="1"/>
    <col min="15360" max="15360" width="15.7109375" style="1"/>
    <col min="15361" max="15361" width="5.7109375" style="1" customWidth="1"/>
    <col min="15362" max="15362" width="50.42578125" style="1" customWidth="1"/>
    <col min="15363" max="15363" width="15.7109375" style="1"/>
    <col min="15364" max="15364" width="18" style="1" customWidth="1"/>
    <col min="15365" max="15365" width="19" style="1" customWidth="1"/>
    <col min="15366" max="15366" width="0" style="1" hidden="1" customWidth="1"/>
    <col min="15367" max="15367" width="10" style="1" customWidth="1"/>
    <col min="15368" max="15368" width="42.85546875" style="1" customWidth="1"/>
    <col min="15369" max="15369" width="12.42578125" style="1" customWidth="1"/>
    <col min="15370" max="15613" width="8.85546875" style="1" customWidth="1"/>
    <col min="15614" max="15614" width="5.7109375" style="1" customWidth="1"/>
    <col min="15615" max="15615" width="57.7109375" style="1" customWidth="1"/>
    <col min="15616" max="15616" width="15.7109375" style="1"/>
    <col min="15617" max="15617" width="5.7109375" style="1" customWidth="1"/>
    <col min="15618" max="15618" width="50.42578125" style="1" customWidth="1"/>
    <col min="15619" max="15619" width="15.7109375" style="1"/>
    <col min="15620" max="15620" width="18" style="1" customWidth="1"/>
    <col min="15621" max="15621" width="19" style="1" customWidth="1"/>
    <col min="15622" max="15622" width="0" style="1" hidden="1" customWidth="1"/>
    <col min="15623" max="15623" width="10" style="1" customWidth="1"/>
    <col min="15624" max="15624" width="42.85546875" style="1" customWidth="1"/>
    <col min="15625" max="15625" width="12.42578125" style="1" customWidth="1"/>
    <col min="15626" max="15869" width="8.85546875" style="1" customWidth="1"/>
    <col min="15870" max="15870" width="5.7109375" style="1" customWidth="1"/>
    <col min="15871" max="15871" width="57.7109375" style="1" customWidth="1"/>
    <col min="15872" max="15872" width="15.7109375" style="1"/>
    <col min="15873" max="15873" width="5.7109375" style="1" customWidth="1"/>
    <col min="15874" max="15874" width="50.42578125" style="1" customWidth="1"/>
    <col min="15875" max="15875" width="15.7109375" style="1"/>
    <col min="15876" max="15876" width="18" style="1" customWidth="1"/>
    <col min="15877" max="15877" width="19" style="1" customWidth="1"/>
    <col min="15878" max="15878" width="0" style="1" hidden="1" customWidth="1"/>
    <col min="15879" max="15879" width="10" style="1" customWidth="1"/>
    <col min="15880" max="15880" width="42.85546875" style="1" customWidth="1"/>
    <col min="15881" max="15881" width="12.42578125" style="1" customWidth="1"/>
    <col min="15882" max="16125" width="8.85546875" style="1" customWidth="1"/>
    <col min="16126" max="16126" width="5.7109375" style="1" customWidth="1"/>
    <col min="16127" max="16127" width="57.7109375" style="1" customWidth="1"/>
    <col min="16128" max="16128" width="15.7109375" style="1"/>
    <col min="16129" max="16129" width="5.7109375" style="1" customWidth="1"/>
    <col min="16130" max="16130" width="50.42578125" style="1" customWidth="1"/>
    <col min="16131" max="16131" width="15.7109375" style="1"/>
    <col min="16132" max="16132" width="18" style="1" customWidth="1"/>
    <col min="16133" max="16133" width="19" style="1" customWidth="1"/>
    <col min="16134" max="16134" width="0" style="1" hidden="1" customWidth="1"/>
    <col min="16135" max="16135" width="10" style="1" customWidth="1"/>
    <col min="16136" max="16136" width="42.85546875" style="1" customWidth="1"/>
    <col min="16137" max="16137" width="12.42578125" style="1" customWidth="1"/>
    <col min="16138" max="16381" width="8.85546875" style="1" customWidth="1"/>
    <col min="16382" max="16382" width="5.7109375" style="1" customWidth="1"/>
    <col min="16383" max="16383" width="57.7109375" style="1" customWidth="1"/>
    <col min="16384" max="16384" width="15.7109375" style="1"/>
  </cols>
  <sheetData>
    <row r="1" spans="1:10" ht="15.75" x14ac:dyDescent="0.25">
      <c r="B1" s="2" t="s">
        <v>0</v>
      </c>
      <c r="H1" s="3"/>
    </row>
    <row r="2" spans="1:10" ht="15.75" x14ac:dyDescent="0.25">
      <c r="B2" s="4" t="s">
        <v>1</v>
      </c>
      <c r="C2" s="4"/>
      <c r="D2" s="4"/>
      <c r="E2" s="4"/>
      <c r="F2" s="4"/>
      <c r="G2" s="4"/>
      <c r="H2" s="4"/>
    </row>
    <row r="3" spans="1:10" ht="15.75" x14ac:dyDescent="0.25">
      <c r="B3" s="59" t="s">
        <v>2</v>
      </c>
      <c r="C3" s="59"/>
      <c r="D3" s="59"/>
      <c r="E3" s="59"/>
      <c r="F3" s="59"/>
      <c r="G3" s="59"/>
      <c r="H3" s="59"/>
    </row>
    <row r="4" spans="1:10" ht="15.75" x14ac:dyDescent="0.25">
      <c r="B4" s="4" t="s">
        <v>3</v>
      </c>
      <c r="C4" s="4"/>
      <c r="D4" s="4"/>
      <c r="E4" s="4"/>
      <c r="F4" s="4"/>
      <c r="G4" s="4"/>
      <c r="H4" s="4"/>
    </row>
    <row r="5" spans="1:10" ht="15.75" x14ac:dyDescent="0.25">
      <c r="B5" s="59" t="s">
        <v>4</v>
      </c>
      <c r="C5" s="59"/>
    </row>
    <row r="6" spans="1:10" ht="15.75" x14ac:dyDescent="0.25">
      <c r="B6" s="59" t="s">
        <v>5</v>
      </c>
      <c r="C6" s="59"/>
    </row>
    <row r="7" spans="1:10" ht="15.75" x14ac:dyDescent="0.25">
      <c r="B7" s="60" t="s">
        <v>6</v>
      </c>
      <c r="C7" s="60"/>
    </row>
    <row r="8" spans="1:10" ht="15.75" x14ac:dyDescent="0.25">
      <c r="B8" s="60" t="s">
        <v>7</v>
      </c>
      <c r="C8" s="60"/>
      <c r="D8" s="60"/>
      <c r="E8" s="60"/>
      <c r="F8" s="60"/>
      <c r="G8" s="60"/>
    </row>
    <row r="9" spans="1:10" ht="15.75" x14ac:dyDescent="0.25">
      <c r="B9" s="61" t="s">
        <v>8</v>
      </c>
      <c r="C9" s="61"/>
      <c r="D9" s="61"/>
      <c r="E9" s="61"/>
    </row>
    <row r="10" spans="1:10" ht="63" x14ac:dyDescent="0.25">
      <c r="A10" s="5" t="s">
        <v>9</v>
      </c>
      <c r="B10" s="5" t="s">
        <v>10</v>
      </c>
      <c r="C10" s="5" t="s">
        <v>11</v>
      </c>
      <c r="D10" s="5" t="s">
        <v>12</v>
      </c>
      <c r="E10" s="5" t="s">
        <v>13</v>
      </c>
      <c r="F10" s="5"/>
      <c r="G10" s="5" t="s">
        <v>14</v>
      </c>
      <c r="H10" s="5" t="s">
        <v>15</v>
      </c>
    </row>
    <row r="11" spans="1:10" ht="15.75" x14ac:dyDescent="0.25">
      <c r="A11" s="5"/>
      <c r="B11" s="5">
        <v>1</v>
      </c>
      <c r="C11" s="5">
        <v>2</v>
      </c>
      <c r="D11" s="5">
        <v>3</v>
      </c>
      <c r="E11" s="5">
        <v>4</v>
      </c>
      <c r="F11" s="5"/>
      <c r="G11" s="5">
        <v>5</v>
      </c>
      <c r="H11" s="5">
        <v>6</v>
      </c>
    </row>
    <row r="12" spans="1:10" ht="31.5" x14ac:dyDescent="0.25">
      <c r="A12" s="6" t="s">
        <v>16</v>
      </c>
      <c r="B12" s="7" t="s">
        <v>17</v>
      </c>
      <c r="C12" s="6" t="s">
        <v>18</v>
      </c>
      <c r="D12" s="8">
        <f>D13+D18+D24+D25+D27</f>
        <v>6024568.315631669</v>
      </c>
      <c r="E12" s="8">
        <f>E13+E18+E24+E25+E27</f>
        <v>6726641.3790000007</v>
      </c>
      <c r="F12" s="8">
        <f t="shared" ref="F12:F43" si="0">E12-D12</f>
        <v>702073.06336833164</v>
      </c>
      <c r="G12" s="9">
        <f t="shared" ref="G12:G35" si="1">(E12-D12)/D12*100</f>
        <v>11.653499912129723</v>
      </c>
      <c r="H12" s="7"/>
      <c r="J12" s="10"/>
    </row>
    <row r="13" spans="1:10" ht="15.75" x14ac:dyDescent="0.25">
      <c r="A13" s="11" t="s">
        <v>19</v>
      </c>
      <c r="B13" s="12" t="s">
        <v>20</v>
      </c>
      <c r="C13" s="11" t="s">
        <v>21</v>
      </c>
      <c r="D13" s="13">
        <f>D14+D15+D16+D17</f>
        <v>1491895.5152</v>
      </c>
      <c r="E13" s="13">
        <f>E14+E15+E16+E17</f>
        <v>1581309.3149999999</v>
      </c>
      <c r="F13" s="13">
        <f>F14+F15+F16+F17</f>
        <v>89413.799799999906</v>
      </c>
      <c r="G13" s="9">
        <f t="shared" si="1"/>
        <v>5.9933017352098759</v>
      </c>
      <c r="H13" s="12"/>
    </row>
    <row r="14" spans="1:10" ht="30" x14ac:dyDescent="0.25">
      <c r="A14" s="5" t="s">
        <v>22</v>
      </c>
      <c r="B14" s="14" t="s">
        <v>23</v>
      </c>
      <c r="C14" s="5" t="s">
        <v>21</v>
      </c>
      <c r="D14" s="15">
        <v>79783.490000000005</v>
      </c>
      <c r="E14" s="15">
        <v>87515.183000000005</v>
      </c>
      <c r="F14" s="15">
        <f t="shared" si="0"/>
        <v>7731.6929999999993</v>
      </c>
      <c r="G14" s="16">
        <f t="shared" si="1"/>
        <v>9.6908433060524164</v>
      </c>
      <c r="H14" s="17" t="s">
        <v>24</v>
      </c>
    </row>
    <row r="15" spans="1:10" ht="30" x14ac:dyDescent="0.25">
      <c r="A15" s="5" t="s">
        <v>25</v>
      </c>
      <c r="B15" s="14" t="s">
        <v>26</v>
      </c>
      <c r="C15" s="5" t="s">
        <v>21</v>
      </c>
      <c r="D15" s="15">
        <v>55183.575199999999</v>
      </c>
      <c r="E15" s="15">
        <f>'[1]исполнение бюджета '!AU18</f>
        <v>65292.27</v>
      </c>
      <c r="F15" s="15">
        <f t="shared" si="0"/>
        <v>10108.694799999997</v>
      </c>
      <c r="G15" s="16">
        <f t="shared" si="1"/>
        <v>18.318303523038132</v>
      </c>
      <c r="H15" s="17" t="s">
        <v>27</v>
      </c>
    </row>
    <row r="16" spans="1:10" ht="15.75" x14ac:dyDescent="0.25">
      <c r="A16" s="5" t="s">
        <v>28</v>
      </c>
      <c r="B16" s="18" t="s">
        <v>29</v>
      </c>
      <c r="C16" s="5" t="s">
        <v>21</v>
      </c>
      <c r="D16" s="15">
        <v>78010.47</v>
      </c>
      <c r="E16" s="15">
        <f>'[1]исполнение бюджета '!AU19</f>
        <v>81836.650999999998</v>
      </c>
      <c r="F16" s="15">
        <f t="shared" si="0"/>
        <v>3826.1809999999969</v>
      </c>
      <c r="G16" s="16">
        <f t="shared" si="1"/>
        <v>4.9047018945021055</v>
      </c>
      <c r="H16" s="17"/>
    </row>
    <row r="17" spans="1:256" ht="47.25" x14ac:dyDescent="0.25">
      <c r="A17" s="5" t="s">
        <v>30</v>
      </c>
      <c r="B17" s="19" t="s">
        <v>31</v>
      </c>
      <c r="C17" s="5" t="s">
        <v>21</v>
      </c>
      <c r="D17" s="15">
        <v>1278917.98</v>
      </c>
      <c r="E17" s="15">
        <f>'[1]исполнение бюджета '!AU20</f>
        <v>1346665.2109999999</v>
      </c>
      <c r="F17" s="15">
        <f t="shared" si="0"/>
        <v>67747.230999999912</v>
      </c>
      <c r="G17" s="16">
        <f t="shared" si="1"/>
        <v>5.2972303196487953</v>
      </c>
      <c r="H17" s="20" t="s">
        <v>32</v>
      </c>
    </row>
    <row r="18" spans="1:256" ht="15.75" x14ac:dyDescent="0.25">
      <c r="A18" s="11" t="s">
        <v>33</v>
      </c>
      <c r="B18" s="12" t="s">
        <v>34</v>
      </c>
      <c r="C18" s="11" t="s">
        <v>21</v>
      </c>
      <c r="D18" s="13">
        <f>D19+D20+D21+D22+D23</f>
        <v>2690153.2285865499</v>
      </c>
      <c r="E18" s="13">
        <f>E19+E20+E21+E22+E23</f>
        <v>2741856.0819999999</v>
      </c>
      <c r="F18" s="13">
        <f>F19+F20+F21+F22+F23</f>
        <v>51702.853413449571</v>
      </c>
      <c r="G18" s="9">
        <f t="shared" si="1"/>
        <v>1.9219296828164538</v>
      </c>
      <c r="H18" s="51" t="s">
        <v>35</v>
      </c>
    </row>
    <row r="19" spans="1:256" ht="15.75" x14ac:dyDescent="0.25">
      <c r="A19" s="5" t="s">
        <v>36</v>
      </c>
      <c r="B19" s="14" t="s">
        <v>37</v>
      </c>
      <c r="C19" s="5" t="s">
        <v>21</v>
      </c>
      <c r="D19" s="15">
        <v>2403373.54</v>
      </c>
      <c r="E19" s="15">
        <f>'[1]Прил 45 2024 года'!G44</f>
        <v>2450623.6540000001</v>
      </c>
      <c r="F19" s="15">
        <f t="shared" si="0"/>
        <v>47250.11400000006</v>
      </c>
      <c r="G19" s="16">
        <f t="shared" si="1"/>
        <v>1.9659912707535283</v>
      </c>
      <c r="H19" s="52"/>
    </row>
    <row r="20" spans="1:256" ht="15.75" x14ac:dyDescent="0.25">
      <c r="A20" s="5" t="s">
        <v>38</v>
      </c>
      <c r="B20" s="14" t="s">
        <v>39</v>
      </c>
      <c r="C20" s="5" t="s">
        <v>21</v>
      </c>
      <c r="D20" s="15">
        <v>204637.83104555277</v>
      </c>
      <c r="E20" s="15">
        <v>207880.08699999997</v>
      </c>
      <c r="F20" s="15">
        <f t="shared" si="0"/>
        <v>3242.2559544472024</v>
      </c>
      <c r="G20" s="16">
        <f t="shared" si="1"/>
        <v>1.5843873725017492</v>
      </c>
      <c r="H20" s="53"/>
    </row>
    <row r="21" spans="1:256" ht="31.5" x14ac:dyDescent="0.25">
      <c r="A21" s="11" t="s">
        <v>40</v>
      </c>
      <c r="B21" s="18" t="s">
        <v>41</v>
      </c>
      <c r="C21" s="11" t="s">
        <v>21</v>
      </c>
      <c r="D21" s="15">
        <v>494.24222608347861</v>
      </c>
      <c r="E21" s="15">
        <v>538.48500000000013</v>
      </c>
      <c r="F21" s="15">
        <f t="shared" si="0"/>
        <v>44.242773916521514</v>
      </c>
      <c r="G21" s="16">
        <f t="shared" si="1"/>
        <v>8.9516377965343672</v>
      </c>
      <c r="H21" s="20" t="s">
        <v>42</v>
      </c>
    </row>
    <row r="22" spans="1:256" ht="30" x14ac:dyDescent="0.25">
      <c r="A22" s="5" t="s">
        <v>43</v>
      </c>
      <c r="B22" s="18" t="s">
        <v>44</v>
      </c>
      <c r="C22" s="5" t="s">
        <v>21</v>
      </c>
      <c r="D22" s="15">
        <v>63755.105314914217</v>
      </c>
      <c r="E22" s="15">
        <v>64557.099000000002</v>
      </c>
      <c r="F22" s="15">
        <f t="shared" si="0"/>
        <v>801.99368508578482</v>
      </c>
      <c r="G22" s="16">
        <f t="shared" si="1"/>
        <v>1.257928570777805</v>
      </c>
      <c r="H22" s="20" t="s">
        <v>45</v>
      </c>
    </row>
    <row r="23" spans="1:256" ht="25.5" customHeight="1" x14ac:dyDescent="0.25">
      <c r="A23" s="5" t="s">
        <v>46</v>
      </c>
      <c r="B23" s="18" t="s">
        <v>47</v>
      </c>
      <c r="C23" s="5" t="s">
        <v>21</v>
      </c>
      <c r="D23" s="15">
        <v>17892.509999999998</v>
      </c>
      <c r="E23" s="15">
        <f>'[1]исполнение бюджета '!AU26</f>
        <v>18256.757000000001</v>
      </c>
      <c r="F23" s="15">
        <f t="shared" si="0"/>
        <v>364.24700000000303</v>
      </c>
      <c r="G23" s="16">
        <f t="shared" si="1"/>
        <v>2.0357512724598341</v>
      </c>
      <c r="H23" s="20" t="s">
        <v>45</v>
      </c>
    </row>
    <row r="24" spans="1:256" ht="36.75" customHeight="1" x14ac:dyDescent="0.25">
      <c r="A24" s="5" t="s">
        <v>48</v>
      </c>
      <c r="B24" s="14" t="s">
        <v>49</v>
      </c>
      <c r="C24" s="5" t="s">
        <v>21</v>
      </c>
      <c r="D24" s="15">
        <f>'[1]исполнение бюджета '!E27</f>
        <v>1497519.345</v>
      </c>
      <c r="E24" s="15">
        <f>'[1]Прил 45 2024 года'!G52</f>
        <v>1976225.432</v>
      </c>
      <c r="F24" s="15">
        <f t="shared" si="0"/>
        <v>478706.08700000006</v>
      </c>
      <c r="G24" s="16">
        <f t="shared" si="1"/>
        <v>31.966604544931609</v>
      </c>
      <c r="H24" s="17" t="s">
        <v>50</v>
      </c>
    </row>
    <row r="25" spans="1:256" ht="15.75" x14ac:dyDescent="0.25">
      <c r="A25" s="5" t="s">
        <v>51</v>
      </c>
      <c r="B25" s="14" t="s">
        <v>52</v>
      </c>
      <c r="C25" s="5" t="s">
        <v>21</v>
      </c>
      <c r="D25" s="15">
        <f>D26</f>
        <v>190620.554</v>
      </c>
      <c r="E25" s="15">
        <f>E26</f>
        <v>213624.41699999999</v>
      </c>
      <c r="F25" s="15">
        <f t="shared" si="0"/>
        <v>23003.862999999983</v>
      </c>
      <c r="G25" s="16">
        <f t="shared" si="1"/>
        <v>12.067881724863721</v>
      </c>
      <c r="H25" s="54" t="s">
        <v>53</v>
      </c>
    </row>
    <row r="26" spans="1:256" ht="31.5" x14ac:dyDescent="0.25">
      <c r="A26" s="5" t="s">
        <v>54</v>
      </c>
      <c r="B26" s="14" t="s">
        <v>55</v>
      </c>
      <c r="C26" s="5" t="s">
        <v>21</v>
      </c>
      <c r="D26" s="15">
        <f>'[1]исполнение бюджета '!E31</f>
        <v>190620.554</v>
      </c>
      <c r="E26" s="15">
        <f>'[1]исполнение бюджета '!AU31</f>
        <v>213624.41699999999</v>
      </c>
      <c r="F26" s="15">
        <f t="shared" si="0"/>
        <v>23003.862999999983</v>
      </c>
      <c r="G26" s="16">
        <f t="shared" si="1"/>
        <v>12.067881724863721</v>
      </c>
      <c r="H26" s="54"/>
    </row>
    <row r="27" spans="1:256" ht="15.75" x14ac:dyDescent="0.25">
      <c r="A27" s="11" t="s">
        <v>56</v>
      </c>
      <c r="B27" s="12" t="s">
        <v>57</v>
      </c>
      <c r="C27" s="11" t="s">
        <v>21</v>
      </c>
      <c r="D27" s="13">
        <f>'[1]Прочие произв'!C6</f>
        <v>154379.67284512002</v>
      </c>
      <c r="E27" s="13">
        <f>'[1]Прочие произв'!D6</f>
        <v>213626.133</v>
      </c>
      <c r="F27" s="13">
        <f t="shared" si="0"/>
        <v>59246.460154879984</v>
      </c>
      <c r="G27" s="9">
        <f t="shared" si="1"/>
        <v>38.37711213076507</v>
      </c>
      <c r="H27" s="17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  <c r="IS27" s="21"/>
      <c r="IT27" s="21"/>
      <c r="IU27" s="21"/>
      <c r="IV27" s="21"/>
    </row>
    <row r="28" spans="1:256" ht="15.75" x14ac:dyDescent="0.25">
      <c r="A28" s="6" t="s">
        <v>58</v>
      </c>
      <c r="B28" s="7" t="s">
        <v>59</v>
      </c>
      <c r="C28" s="6" t="s">
        <v>21</v>
      </c>
      <c r="D28" s="8">
        <f>D29</f>
        <v>367224.30797901261</v>
      </c>
      <c r="E28" s="8">
        <f>E29</f>
        <v>429780.85899999994</v>
      </c>
      <c r="F28" s="8">
        <f>F29</f>
        <v>62556.551020987368</v>
      </c>
      <c r="G28" s="22">
        <f t="shared" si="1"/>
        <v>17.03497008824441</v>
      </c>
      <c r="H28" s="23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  <c r="GZ28" s="21"/>
      <c r="HA28" s="21"/>
      <c r="HB28" s="21"/>
      <c r="HC28" s="21"/>
      <c r="HD28" s="21"/>
      <c r="HE28" s="21"/>
      <c r="HF28" s="21"/>
      <c r="HG28" s="21"/>
      <c r="HH28" s="21"/>
      <c r="HI28" s="21"/>
      <c r="HJ28" s="21"/>
      <c r="HK28" s="21"/>
      <c r="HL28" s="21"/>
      <c r="HM28" s="21"/>
      <c r="HN28" s="21"/>
      <c r="HO28" s="21"/>
      <c r="HP28" s="21"/>
      <c r="HQ28" s="21"/>
      <c r="HR28" s="21"/>
      <c r="HS28" s="21"/>
      <c r="HT28" s="21"/>
      <c r="HU28" s="21"/>
      <c r="HV28" s="21"/>
      <c r="HW28" s="21"/>
      <c r="HX28" s="21"/>
      <c r="HY28" s="21"/>
      <c r="HZ28" s="21"/>
      <c r="IA28" s="21"/>
      <c r="IB28" s="21"/>
      <c r="IC28" s="21"/>
      <c r="ID28" s="21"/>
      <c r="IE28" s="21"/>
      <c r="IF28" s="21"/>
      <c r="IG28" s="21"/>
      <c r="IH28" s="21"/>
      <c r="II28" s="21"/>
      <c r="IJ28" s="21"/>
      <c r="IK28" s="21"/>
      <c r="IL28" s="21"/>
      <c r="IM28" s="21"/>
      <c r="IN28" s="21"/>
      <c r="IO28" s="21"/>
      <c r="IP28" s="21"/>
      <c r="IQ28" s="21"/>
      <c r="IR28" s="21"/>
      <c r="IS28" s="21"/>
      <c r="IT28" s="21"/>
      <c r="IU28" s="21"/>
      <c r="IV28" s="21"/>
    </row>
    <row r="29" spans="1:256" ht="31.5" x14ac:dyDescent="0.25">
      <c r="A29" s="6" t="s">
        <v>19</v>
      </c>
      <c r="B29" s="7" t="s">
        <v>60</v>
      </c>
      <c r="C29" s="6" t="s">
        <v>21</v>
      </c>
      <c r="D29" s="8">
        <f>D30+D31+D32+D34+D35+D33</f>
        <v>367224.30797901261</v>
      </c>
      <c r="E29" s="8">
        <f>E30+E31+E32+E33+E34+E35</f>
        <v>429780.85899999994</v>
      </c>
      <c r="F29" s="8">
        <f>F30+F31+F32+F34+F35+F33</f>
        <v>62556.551020987368</v>
      </c>
      <c r="G29" s="22">
        <f t="shared" si="1"/>
        <v>17.03497008824441</v>
      </c>
      <c r="H29" s="23"/>
    </row>
    <row r="30" spans="1:256" ht="30" x14ac:dyDescent="0.25">
      <c r="A30" s="5" t="s">
        <v>22</v>
      </c>
      <c r="B30" s="14" t="s">
        <v>61</v>
      </c>
      <c r="C30" s="5" t="s">
        <v>21</v>
      </c>
      <c r="D30" s="15">
        <f>'[1]исполнение бюджета '!E86</f>
        <v>249940.85</v>
      </c>
      <c r="E30" s="15">
        <f>'[1]исполнение бюджета '!AU86</f>
        <v>259825.61199999999</v>
      </c>
      <c r="F30" s="15">
        <f t="shared" si="0"/>
        <v>9884.7619999999879</v>
      </c>
      <c r="G30" s="16">
        <f t="shared" si="1"/>
        <v>3.9548405152659067</v>
      </c>
      <c r="H30" s="17" t="s">
        <v>35</v>
      </c>
    </row>
    <row r="31" spans="1:256" ht="15.75" x14ac:dyDescent="0.25">
      <c r="A31" s="5" t="s">
        <v>25</v>
      </c>
      <c r="B31" s="14" t="s">
        <v>39</v>
      </c>
      <c r="C31" s="5" t="s">
        <v>21</v>
      </c>
      <c r="D31" s="15">
        <f>'[1]исполнение бюджета '!E87</f>
        <v>21369.94</v>
      </c>
      <c r="E31" s="15">
        <f>'[1]исполнение бюджета '!AU87</f>
        <v>22318.295999999998</v>
      </c>
      <c r="F31" s="15">
        <f t="shared" si="0"/>
        <v>948.35599999999977</v>
      </c>
      <c r="G31" s="16">
        <f t="shared" si="1"/>
        <v>4.437803756117237</v>
      </c>
      <c r="H31" s="51" t="s">
        <v>62</v>
      </c>
    </row>
    <row r="32" spans="1:256" ht="15.75" x14ac:dyDescent="0.25">
      <c r="A32" s="5" t="s">
        <v>28</v>
      </c>
      <c r="B32" s="14" t="s">
        <v>63</v>
      </c>
      <c r="C32" s="5" t="s">
        <v>21</v>
      </c>
      <c r="D32" s="15">
        <f>'[1]исполнение бюджета '!E88</f>
        <v>6021.2536174349625</v>
      </c>
      <c r="E32" s="15">
        <f>'[1]исполнение бюджета '!AU88</f>
        <v>6168.61</v>
      </c>
      <c r="F32" s="15">
        <f t="shared" si="0"/>
        <v>147.35638256503717</v>
      </c>
      <c r="G32" s="16">
        <f t="shared" si="1"/>
        <v>2.4472708164684578</v>
      </c>
      <c r="H32" s="52"/>
    </row>
    <row r="33" spans="1:256" ht="15.75" x14ac:dyDescent="0.25">
      <c r="A33" s="5" t="s">
        <v>30</v>
      </c>
      <c r="B33" s="18" t="s">
        <v>47</v>
      </c>
      <c r="C33" s="5"/>
      <c r="D33" s="15">
        <f>'[1]исполнение бюджета '!E89</f>
        <v>2262.7692895776595</v>
      </c>
      <c r="E33" s="15">
        <f>'[1]исполнение бюджета '!AU89</f>
        <v>2345.85</v>
      </c>
      <c r="F33" s="15">
        <f>E33-D33</f>
        <v>83.080710422340417</v>
      </c>
      <c r="G33" s="16">
        <f>(E33-D33)/D33*100</f>
        <v>3.6716385892724941</v>
      </c>
      <c r="H33" s="53"/>
    </row>
    <row r="34" spans="1:256" ht="15.75" x14ac:dyDescent="0.25">
      <c r="A34" s="5" t="s">
        <v>64</v>
      </c>
      <c r="B34" s="14" t="s">
        <v>65</v>
      </c>
      <c r="C34" s="5" t="s">
        <v>21</v>
      </c>
      <c r="D34" s="15">
        <f>'[1]исполнение бюджета '!E90</f>
        <v>63149.237839999994</v>
      </c>
      <c r="E34" s="15">
        <f>'[1]исполнение бюджета '!AU90</f>
        <v>81935.497999999992</v>
      </c>
      <c r="F34" s="24">
        <f t="shared" si="0"/>
        <v>18786.260159999998</v>
      </c>
      <c r="G34" s="16">
        <f t="shared" si="1"/>
        <v>29.74898954061549</v>
      </c>
      <c r="H34" s="17"/>
    </row>
    <row r="35" spans="1:256" ht="15.75" x14ac:dyDescent="0.25">
      <c r="A35" s="5" t="s">
        <v>66</v>
      </c>
      <c r="B35" s="14" t="s">
        <v>67</v>
      </c>
      <c r="C35" s="5" t="s">
        <v>21</v>
      </c>
      <c r="D35" s="15">
        <f>'[1]Прочие адм'!C6</f>
        <v>24480.257231999996</v>
      </c>
      <c r="E35" s="15">
        <f>'[1]Прочие адм'!D6</f>
        <v>57186.993000000002</v>
      </c>
      <c r="F35" s="15">
        <f t="shared" si="0"/>
        <v>32706.735768000006</v>
      </c>
      <c r="G35" s="16">
        <f t="shared" si="1"/>
        <v>133.60454286912704</v>
      </c>
      <c r="H35" s="25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6"/>
      <c r="DX35" s="26"/>
      <c r="DY35" s="26"/>
      <c r="DZ35" s="26"/>
      <c r="EA35" s="26"/>
      <c r="EB35" s="26"/>
      <c r="EC35" s="26"/>
      <c r="ED35" s="26"/>
      <c r="EE35" s="26"/>
      <c r="EF35" s="26"/>
      <c r="EG35" s="26"/>
      <c r="EH35" s="26"/>
      <c r="EI35" s="26"/>
      <c r="EJ35" s="26"/>
      <c r="EK35" s="26"/>
      <c r="EL35" s="26"/>
      <c r="EM35" s="26"/>
      <c r="EN35" s="26"/>
      <c r="EO35" s="26"/>
      <c r="EP35" s="26"/>
      <c r="EQ35" s="26"/>
      <c r="ER35" s="26"/>
      <c r="ES35" s="26"/>
      <c r="ET35" s="26"/>
      <c r="EU35" s="26"/>
      <c r="EV35" s="26"/>
      <c r="EW35" s="26"/>
      <c r="EX35" s="26"/>
      <c r="EY35" s="26"/>
      <c r="EZ35" s="26"/>
      <c r="FA35" s="26"/>
      <c r="FB35" s="26"/>
      <c r="FC35" s="26"/>
      <c r="FD35" s="26"/>
      <c r="FE35" s="26"/>
      <c r="FF35" s="26"/>
      <c r="FG35" s="26"/>
      <c r="FH35" s="26"/>
      <c r="FI35" s="26"/>
      <c r="FJ35" s="26"/>
      <c r="FK35" s="26"/>
      <c r="FL35" s="26"/>
      <c r="FM35" s="26"/>
      <c r="FN35" s="26"/>
      <c r="FO35" s="26"/>
      <c r="FP35" s="26"/>
      <c r="FQ35" s="26"/>
      <c r="FR35" s="26"/>
      <c r="FS35" s="26"/>
      <c r="FT35" s="26"/>
      <c r="FU35" s="26"/>
      <c r="FV35" s="26"/>
      <c r="FW35" s="26"/>
      <c r="FX35" s="26"/>
      <c r="FY35" s="26"/>
      <c r="FZ35" s="26"/>
      <c r="GA35" s="26"/>
      <c r="GB35" s="26"/>
      <c r="GC35" s="26"/>
      <c r="GD35" s="26"/>
      <c r="GE35" s="26"/>
      <c r="GF35" s="26"/>
      <c r="GG35" s="26"/>
      <c r="GH35" s="26"/>
      <c r="GI35" s="26"/>
      <c r="GJ35" s="26"/>
      <c r="GK35" s="26"/>
      <c r="GL35" s="26"/>
      <c r="GM35" s="26"/>
      <c r="GN35" s="26"/>
      <c r="GO35" s="26"/>
      <c r="GP35" s="26"/>
      <c r="GQ35" s="26"/>
      <c r="GR35" s="26"/>
      <c r="GS35" s="26"/>
      <c r="GT35" s="26"/>
      <c r="GU35" s="26"/>
      <c r="GV35" s="26"/>
      <c r="GW35" s="26"/>
      <c r="GX35" s="26"/>
      <c r="GY35" s="26"/>
      <c r="GZ35" s="26"/>
      <c r="HA35" s="26"/>
      <c r="HB35" s="26"/>
      <c r="HC35" s="26"/>
      <c r="HD35" s="26"/>
      <c r="HE35" s="26"/>
      <c r="HF35" s="26"/>
      <c r="HG35" s="26"/>
      <c r="HH35" s="26"/>
      <c r="HI35" s="26"/>
      <c r="HJ35" s="26"/>
      <c r="HK35" s="26"/>
      <c r="HL35" s="26"/>
      <c r="HM35" s="26"/>
      <c r="HN35" s="26"/>
      <c r="HO35" s="26"/>
      <c r="HP35" s="26"/>
      <c r="HQ35" s="26"/>
      <c r="HR35" s="26"/>
      <c r="HS35" s="26"/>
      <c r="HT35" s="26"/>
      <c r="HU35" s="26"/>
      <c r="HV35" s="26"/>
      <c r="HW35" s="26"/>
      <c r="HX35" s="26"/>
      <c r="HY35" s="26"/>
      <c r="HZ35" s="26"/>
      <c r="IA35" s="26"/>
      <c r="IB35" s="26"/>
      <c r="IC35" s="26"/>
      <c r="ID35" s="26"/>
      <c r="IE35" s="26"/>
      <c r="IF35" s="26"/>
      <c r="IG35" s="26"/>
      <c r="IH35" s="26"/>
      <c r="II35" s="26"/>
      <c r="IJ35" s="26"/>
      <c r="IK35" s="26"/>
      <c r="IL35" s="26"/>
      <c r="IM35" s="26"/>
      <c r="IN35" s="26"/>
      <c r="IO35" s="26"/>
      <c r="IP35" s="26"/>
      <c r="IQ35" s="26"/>
      <c r="IR35" s="26"/>
      <c r="IS35" s="26"/>
      <c r="IT35" s="26"/>
      <c r="IU35" s="26"/>
      <c r="IV35" s="26"/>
    </row>
    <row r="36" spans="1:256" ht="15.75" hidden="1" x14ac:dyDescent="0.25">
      <c r="A36" s="5" t="s">
        <v>33</v>
      </c>
      <c r="B36" s="14" t="s">
        <v>68</v>
      </c>
      <c r="C36" s="5" t="s">
        <v>21</v>
      </c>
      <c r="D36" s="15"/>
      <c r="E36" s="15"/>
      <c r="F36" s="15">
        <f t="shared" si="0"/>
        <v>0</v>
      </c>
      <c r="G36" s="16"/>
      <c r="H36" s="25"/>
    </row>
    <row r="37" spans="1:256" ht="15.75" x14ac:dyDescent="0.25">
      <c r="A37" s="27" t="s">
        <v>69</v>
      </c>
      <c r="B37" s="28" t="s">
        <v>70</v>
      </c>
      <c r="C37" s="27" t="s">
        <v>21</v>
      </c>
      <c r="D37" s="29">
        <f>D12+D28</f>
        <v>6391792.6236106819</v>
      </c>
      <c r="E37" s="29">
        <f>E12+E28</f>
        <v>7156422.2380000008</v>
      </c>
      <c r="F37" s="29">
        <f t="shared" si="0"/>
        <v>764629.61438931897</v>
      </c>
      <c r="G37" s="30">
        <f>(E37-D37)/D37*100</f>
        <v>11.962678694625495</v>
      </c>
      <c r="H37" s="25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  <c r="EM37" s="21"/>
      <c r="EN37" s="21"/>
      <c r="EO37" s="21"/>
      <c r="EP37" s="21"/>
      <c r="EQ37" s="21"/>
      <c r="ER37" s="21"/>
      <c r="ES37" s="21"/>
      <c r="ET37" s="21"/>
      <c r="EU37" s="21"/>
      <c r="EV37" s="21"/>
      <c r="EW37" s="21"/>
      <c r="EX37" s="21"/>
      <c r="EY37" s="21"/>
      <c r="EZ37" s="21"/>
      <c r="FA37" s="21"/>
      <c r="FB37" s="21"/>
      <c r="FC37" s="21"/>
      <c r="FD37" s="21"/>
      <c r="FE37" s="21"/>
      <c r="FF37" s="21"/>
      <c r="FG37" s="21"/>
      <c r="FH37" s="21"/>
      <c r="FI37" s="21"/>
      <c r="FJ37" s="21"/>
      <c r="FK37" s="21"/>
      <c r="FL37" s="21"/>
      <c r="FM37" s="21"/>
      <c r="FN37" s="21"/>
      <c r="FO37" s="21"/>
      <c r="FP37" s="21"/>
      <c r="FQ37" s="21"/>
      <c r="FR37" s="21"/>
      <c r="FS37" s="21"/>
      <c r="FT37" s="21"/>
      <c r="FU37" s="21"/>
      <c r="FV37" s="21"/>
      <c r="FW37" s="21"/>
      <c r="FX37" s="21"/>
      <c r="FY37" s="21"/>
      <c r="FZ37" s="21"/>
      <c r="GA37" s="21"/>
      <c r="GB37" s="21"/>
      <c r="GC37" s="21"/>
      <c r="GD37" s="21"/>
      <c r="GE37" s="21"/>
      <c r="GF37" s="21"/>
      <c r="GG37" s="21"/>
      <c r="GH37" s="21"/>
      <c r="GI37" s="21"/>
      <c r="GJ37" s="21"/>
      <c r="GK37" s="21"/>
      <c r="GL37" s="21"/>
      <c r="GM37" s="21"/>
      <c r="GN37" s="21"/>
      <c r="GO37" s="21"/>
      <c r="GP37" s="21"/>
      <c r="GQ37" s="21"/>
      <c r="GR37" s="21"/>
      <c r="GS37" s="21"/>
      <c r="GT37" s="21"/>
      <c r="GU37" s="21"/>
      <c r="GV37" s="21"/>
      <c r="GW37" s="21"/>
      <c r="GX37" s="21"/>
      <c r="GY37" s="21"/>
      <c r="GZ37" s="21"/>
      <c r="HA37" s="21"/>
      <c r="HB37" s="21"/>
      <c r="HC37" s="21"/>
      <c r="HD37" s="21"/>
      <c r="HE37" s="21"/>
      <c r="HF37" s="21"/>
      <c r="HG37" s="21"/>
      <c r="HH37" s="21"/>
      <c r="HI37" s="21"/>
      <c r="HJ37" s="21"/>
      <c r="HK37" s="21"/>
      <c r="HL37" s="21"/>
      <c r="HM37" s="21"/>
      <c r="HN37" s="21"/>
      <c r="HO37" s="21"/>
      <c r="HP37" s="21"/>
      <c r="HQ37" s="21"/>
      <c r="HR37" s="21"/>
      <c r="HS37" s="21"/>
      <c r="HT37" s="21"/>
      <c r="HU37" s="21"/>
      <c r="HV37" s="21"/>
      <c r="HW37" s="21"/>
      <c r="HX37" s="21"/>
      <c r="HY37" s="21"/>
      <c r="HZ37" s="21"/>
      <c r="IA37" s="21"/>
      <c r="IB37" s="21"/>
      <c r="IC37" s="21"/>
      <c r="ID37" s="21"/>
      <c r="IE37" s="21"/>
      <c r="IF37" s="21"/>
      <c r="IG37" s="21"/>
      <c r="IH37" s="21"/>
      <c r="II37" s="21"/>
      <c r="IJ37" s="21"/>
      <c r="IK37" s="21"/>
      <c r="IL37" s="21"/>
      <c r="IM37" s="21"/>
      <c r="IN37" s="21"/>
      <c r="IO37" s="21"/>
      <c r="IP37" s="21"/>
      <c r="IQ37" s="21"/>
      <c r="IR37" s="21"/>
      <c r="IS37" s="21"/>
      <c r="IT37" s="21"/>
      <c r="IU37" s="21"/>
      <c r="IV37" s="21"/>
    </row>
    <row r="38" spans="1:256" ht="15.75" x14ac:dyDescent="0.25">
      <c r="A38" s="31" t="s">
        <v>71</v>
      </c>
      <c r="B38" s="32" t="s">
        <v>72</v>
      </c>
      <c r="C38" s="27" t="s">
        <v>21</v>
      </c>
      <c r="D38" s="29">
        <v>161602.29</v>
      </c>
      <c r="E38" s="29">
        <f>E39-E37</f>
        <v>-556225.84363000188</v>
      </c>
      <c r="F38" s="29">
        <f t="shared" si="0"/>
        <v>-717828.13363000192</v>
      </c>
      <c r="G38" s="33"/>
      <c r="H38" s="25"/>
      <c r="I38" s="34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  <c r="EM38" s="21"/>
      <c r="EN38" s="21"/>
      <c r="EO38" s="21"/>
      <c r="EP38" s="21"/>
      <c r="EQ38" s="21"/>
      <c r="ER38" s="21"/>
      <c r="ES38" s="21"/>
      <c r="ET38" s="21"/>
      <c r="EU38" s="21"/>
      <c r="EV38" s="21"/>
      <c r="EW38" s="21"/>
      <c r="EX38" s="21"/>
      <c r="EY38" s="21"/>
      <c r="EZ38" s="21"/>
      <c r="FA38" s="21"/>
      <c r="FB38" s="21"/>
      <c r="FC38" s="21"/>
      <c r="FD38" s="21"/>
      <c r="FE38" s="21"/>
      <c r="FF38" s="21"/>
      <c r="FG38" s="21"/>
      <c r="FH38" s="21"/>
      <c r="FI38" s="21"/>
      <c r="FJ38" s="21"/>
      <c r="FK38" s="21"/>
      <c r="FL38" s="21"/>
      <c r="FM38" s="21"/>
      <c r="FN38" s="21"/>
      <c r="FO38" s="21"/>
      <c r="FP38" s="21"/>
      <c r="FQ38" s="21"/>
      <c r="FR38" s="21"/>
      <c r="FS38" s="21"/>
      <c r="FT38" s="21"/>
      <c r="FU38" s="21"/>
      <c r="FV38" s="21"/>
      <c r="FW38" s="21"/>
      <c r="FX38" s="21"/>
      <c r="FY38" s="21"/>
      <c r="FZ38" s="21"/>
      <c r="GA38" s="21"/>
      <c r="GB38" s="21"/>
      <c r="GC38" s="21"/>
      <c r="GD38" s="21"/>
      <c r="GE38" s="21"/>
      <c r="GF38" s="21"/>
      <c r="GG38" s="21"/>
      <c r="GH38" s="21"/>
      <c r="GI38" s="21"/>
      <c r="GJ38" s="21"/>
      <c r="GK38" s="21"/>
      <c r="GL38" s="21"/>
      <c r="GM38" s="21"/>
      <c r="GN38" s="21"/>
      <c r="GO38" s="21"/>
      <c r="GP38" s="21"/>
      <c r="GQ38" s="21"/>
      <c r="GR38" s="21"/>
      <c r="GS38" s="21"/>
      <c r="GT38" s="21"/>
      <c r="GU38" s="21"/>
      <c r="GV38" s="21"/>
      <c r="GW38" s="21"/>
      <c r="GX38" s="21"/>
      <c r="GY38" s="21"/>
      <c r="GZ38" s="21"/>
      <c r="HA38" s="21"/>
      <c r="HB38" s="21"/>
      <c r="HC38" s="21"/>
      <c r="HD38" s="21"/>
      <c r="HE38" s="21"/>
      <c r="HF38" s="21"/>
      <c r="HG38" s="21"/>
      <c r="HH38" s="21"/>
      <c r="HI38" s="21"/>
      <c r="HJ38" s="21"/>
      <c r="HK38" s="21"/>
      <c r="HL38" s="21"/>
      <c r="HM38" s="21"/>
      <c r="HN38" s="21"/>
      <c r="HO38" s="21"/>
      <c r="HP38" s="21"/>
      <c r="HQ38" s="21"/>
      <c r="HR38" s="21"/>
      <c r="HS38" s="21"/>
      <c r="HT38" s="21"/>
      <c r="HU38" s="21"/>
      <c r="HV38" s="21"/>
      <c r="HW38" s="21"/>
      <c r="HX38" s="21"/>
      <c r="HY38" s="21"/>
      <c r="HZ38" s="21"/>
      <c r="IA38" s="21"/>
      <c r="IB38" s="21"/>
      <c r="IC38" s="21"/>
      <c r="ID38" s="21"/>
      <c r="IE38" s="21"/>
      <c r="IF38" s="21"/>
      <c r="IG38" s="21"/>
      <c r="IH38" s="21"/>
      <c r="II38" s="21"/>
      <c r="IJ38" s="21"/>
      <c r="IK38" s="21"/>
      <c r="IL38" s="21"/>
      <c r="IM38" s="21"/>
      <c r="IN38" s="21"/>
      <c r="IO38" s="21"/>
      <c r="IP38" s="21"/>
      <c r="IQ38" s="21"/>
      <c r="IR38" s="21"/>
      <c r="IS38" s="21"/>
      <c r="IT38" s="21"/>
      <c r="IU38" s="21"/>
      <c r="IV38" s="21"/>
    </row>
    <row r="39" spans="1:256" ht="15.75" x14ac:dyDescent="0.25">
      <c r="A39" s="6" t="s">
        <v>73</v>
      </c>
      <c r="B39" s="7" t="s">
        <v>74</v>
      </c>
      <c r="C39" s="6" t="s">
        <v>21</v>
      </c>
      <c r="D39" s="8">
        <f>'[1]исполнение бюджета '!E9</f>
        <v>6553394.9199999999</v>
      </c>
      <c r="E39" s="8">
        <f>'[1]исполнение бюджета '!AU9</f>
        <v>6600196.3943699989</v>
      </c>
      <c r="F39" s="35">
        <f t="shared" si="0"/>
        <v>46801.474369999021</v>
      </c>
      <c r="G39" s="36">
        <f>(E39-D39)/D39*100</f>
        <v>0.71415617311826862</v>
      </c>
      <c r="H39" s="14"/>
    </row>
    <row r="40" spans="1:256" ht="15.75" x14ac:dyDescent="0.25">
      <c r="A40" s="5" t="s">
        <v>75</v>
      </c>
      <c r="B40" s="14" t="s">
        <v>76</v>
      </c>
      <c r="C40" s="5" t="s">
        <v>77</v>
      </c>
      <c r="D40" s="24">
        <f>'[1]исполнение бюджета '!E10</f>
        <v>1387380.63</v>
      </c>
      <c r="E40" s="24">
        <f>'[1]исполнение бюджета '!AU10</f>
        <v>1397082.537</v>
      </c>
      <c r="F40" s="24">
        <f t="shared" si="0"/>
        <v>9701.9070000001229</v>
      </c>
      <c r="G40" s="37">
        <f>(E40-D40)/D40*100</f>
        <v>0.69929670273687794</v>
      </c>
      <c r="H40" s="14"/>
    </row>
    <row r="41" spans="1:256" ht="15.75" x14ac:dyDescent="0.25">
      <c r="A41" s="55"/>
      <c r="B41" s="57" t="s">
        <v>78</v>
      </c>
      <c r="C41" s="11" t="s">
        <v>77</v>
      </c>
      <c r="D41" s="38">
        <v>64196.7</v>
      </c>
      <c r="E41" s="39">
        <v>59623.963000000003</v>
      </c>
      <c r="F41" s="39">
        <f t="shared" si="0"/>
        <v>-4572.7369999999937</v>
      </c>
      <c r="G41" s="40"/>
      <c r="H41" s="12"/>
    </row>
    <row r="42" spans="1:256" ht="15.75" x14ac:dyDescent="0.25">
      <c r="A42" s="56"/>
      <c r="B42" s="58"/>
      <c r="C42" s="11" t="s">
        <v>79</v>
      </c>
      <c r="D42" s="39">
        <v>4.59</v>
      </c>
      <c r="E42" s="39">
        <v>4.09</v>
      </c>
      <c r="F42" s="39">
        <f t="shared" si="0"/>
        <v>-0.5</v>
      </c>
      <c r="G42" s="40"/>
      <c r="H42" s="12"/>
    </row>
    <row r="43" spans="1:256" ht="15.75" x14ac:dyDescent="0.25">
      <c r="A43" s="11"/>
      <c r="B43" s="14" t="s">
        <v>80</v>
      </c>
      <c r="C43" s="5" t="s">
        <v>81</v>
      </c>
      <c r="D43" s="41">
        <f>D39/D40</f>
        <v>4.7235738904614806</v>
      </c>
      <c r="E43" s="41">
        <f>E39/E40</f>
        <v>4.7242709142602353</v>
      </c>
      <c r="F43" s="42">
        <f t="shared" si="0"/>
        <v>6.9702379875469234E-4</v>
      </c>
      <c r="G43" s="40"/>
      <c r="H43" s="14"/>
    </row>
    <row r="44" spans="1:256" ht="15.75" x14ac:dyDescent="0.25">
      <c r="A44" s="43"/>
      <c r="B44" s="44"/>
      <c r="C44" s="45"/>
      <c r="D44" s="46"/>
      <c r="E44" s="47"/>
      <c r="F44" s="48"/>
      <c r="G44" s="49"/>
      <c r="H44" s="44"/>
    </row>
    <row r="47" spans="1:256" x14ac:dyDescent="0.25">
      <c r="D47" s="10"/>
      <c r="E47" s="50"/>
    </row>
    <row r="48" spans="1:256" x14ac:dyDescent="0.25">
      <c r="D48" s="10"/>
    </row>
    <row r="51" spans="4:5" x14ac:dyDescent="0.25">
      <c r="D51" s="10"/>
      <c r="E51" s="10"/>
    </row>
    <row r="53" spans="4:5" x14ac:dyDescent="0.25">
      <c r="E53" s="10"/>
    </row>
    <row r="54" spans="4:5" x14ac:dyDescent="0.25">
      <c r="E54" s="10"/>
    </row>
    <row r="55" spans="4:5" x14ac:dyDescent="0.25">
      <c r="E55" s="10"/>
    </row>
  </sheetData>
  <mergeCells count="11">
    <mergeCell ref="B9:E9"/>
    <mergeCell ref="B3:H3"/>
    <mergeCell ref="B5:C5"/>
    <mergeCell ref="B6:C6"/>
    <mergeCell ref="B7:C7"/>
    <mergeCell ref="B8:G8"/>
    <mergeCell ref="H18:H20"/>
    <mergeCell ref="H25:H26"/>
    <mergeCell ref="H31:H33"/>
    <mergeCell ref="A41:A42"/>
    <mergeCell ref="B41:B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LMalceva</dc:creator>
  <cp:lastModifiedBy>LMalceva</cp:lastModifiedBy>
  <dcterms:created xsi:type="dcterms:W3CDTF">2025-04-21T04:01:02Z</dcterms:created>
  <dcterms:modified xsi:type="dcterms:W3CDTF">2025-04-21T04:32:04Z</dcterms:modified>
</cp:coreProperties>
</file>